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KQKD" sheetId="1" r:id="rId1"/>
    <sheet name="BCDCT" sheetId="2" r:id="rId2"/>
    <sheet name="LCTT" sheetId="9" r:id="rId3"/>
    <sheet name="Von CSH" sheetId="4" r:id="rId4"/>
    <sheet name="PL Thuyet minh" sheetId="5" r:id="rId5"/>
    <sheet name="Tang giam TS vo hinh Q1" sheetId="6" r:id="rId6"/>
    <sheet name="Tang giam TS huu hinh Q1" sheetId="7" r:id="rId7"/>
    <sheet name="Tang giam TS BDS Q1" sheetId="8" r:id="rId8"/>
  </sheets>
  <calcPr calcId="125725"/>
</workbook>
</file>

<file path=xl/calcChain.xml><?xml version="1.0" encoding="utf-8"?>
<calcChain xmlns="http://schemas.openxmlformats.org/spreadsheetml/2006/main">
  <c r="E35" i="9"/>
  <c r="E36" s="1"/>
  <c r="E39" s="1"/>
  <c r="D35"/>
  <c r="D36" s="1"/>
  <c r="D39" s="1"/>
  <c r="E27"/>
  <c r="D27"/>
  <c r="E18"/>
  <c r="D18"/>
  <c r="C15" i="8"/>
  <c r="E15" s="1"/>
  <c r="E12" s="1"/>
  <c r="B12"/>
  <c r="E10"/>
  <c r="E9"/>
  <c r="D7"/>
  <c r="C7"/>
  <c r="B7"/>
  <c r="B20" s="1"/>
  <c r="B17" s="1"/>
  <c r="G27" i="7"/>
  <c r="E25"/>
  <c r="G23"/>
  <c r="D22"/>
  <c r="G22" s="1"/>
  <c r="I21"/>
  <c r="C21"/>
  <c r="C25" s="1"/>
  <c r="B21"/>
  <c r="B25" s="1"/>
  <c r="G19"/>
  <c r="E17"/>
  <c r="E28" s="1"/>
  <c r="C17"/>
  <c r="C28" s="1"/>
  <c r="B17"/>
  <c r="B28" s="1"/>
  <c r="G14"/>
  <c r="D13"/>
  <c r="D17" s="1"/>
  <c r="G8"/>
  <c r="C18" i="6"/>
  <c r="C17"/>
  <c r="C8"/>
  <c r="C12" s="1"/>
  <c r="E366" i="5"/>
  <c r="E369" s="1"/>
  <c r="E350"/>
  <c r="E357" s="1"/>
  <c r="E346"/>
  <c r="E334"/>
  <c r="E326"/>
  <c r="E316"/>
  <c r="E307"/>
  <c r="E297"/>
  <c r="F143"/>
  <c r="F126"/>
  <c r="F63"/>
  <c r="F49"/>
  <c r="J26" i="4"/>
  <c r="I26"/>
  <c r="J19"/>
  <c r="J18"/>
  <c r="J17"/>
  <c r="J16"/>
  <c r="J15"/>
  <c r="J14"/>
  <c r="J13"/>
  <c r="I12"/>
  <c r="H12"/>
  <c r="G12"/>
  <c r="F12"/>
  <c r="E12"/>
  <c r="D12"/>
  <c r="C12"/>
  <c r="B12"/>
  <c r="J12" s="1"/>
  <c r="J11"/>
  <c r="J10"/>
  <c r="J9"/>
  <c r="J8"/>
  <c r="J7"/>
  <c r="I6"/>
  <c r="I20" s="1"/>
  <c r="H6"/>
  <c r="H20" s="1"/>
  <c r="G6"/>
  <c r="G20" s="1"/>
  <c r="F6"/>
  <c r="F20" s="1"/>
  <c r="E6"/>
  <c r="E20" s="1"/>
  <c r="D6"/>
  <c r="D20" s="1"/>
  <c r="C6"/>
  <c r="C20" s="1"/>
  <c r="B6"/>
  <c r="B20" s="1"/>
  <c r="J20" s="1"/>
  <c r="E89" i="2"/>
  <c r="D89"/>
  <c r="E88"/>
  <c r="E106" s="1"/>
  <c r="D88"/>
  <c r="D106" s="1"/>
  <c r="E78"/>
  <c r="D78"/>
  <c r="E66"/>
  <c r="D66"/>
  <c r="E65"/>
  <c r="D65"/>
  <c r="E58"/>
  <c r="D58"/>
  <c r="E53"/>
  <c r="D53"/>
  <c r="E50"/>
  <c r="D50"/>
  <c r="E46"/>
  <c r="D46"/>
  <c r="E40"/>
  <c r="D40"/>
  <c r="E39"/>
  <c r="D39"/>
  <c r="E33"/>
  <c r="E32" s="1"/>
  <c r="E63" s="1"/>
  <c r="D32"/>
  <c r="D63" s="1"/>
  <c r="E27"/>
  <c r="D27"/>
  <c r="E24"/>
  <c r="D24"/>
  <c r="E17"/>
  <c r="D17"/>
  <c r="E14"/>
  <c r="D14"/>
  <c r="E11"/>
  <c r="D11"/>
  <c r="E10"/>
  <c r="D10"/>
  <c r="G28" i="1"/>
  <c r="F28"/>
  <c r="E25"/>
  <c r="D25"/>
  <c r="G24"/>
  <c r="F24"/>
  <c r="G23"/>
  <c r="G25" s="1"/>
  <c r="F23"/>
  <c r="F25" s="1"/>
  <c r="G21"/>
  <c r="F21"/>
  <c r="G20"/>
  <c r="D20"/>
  <c r="F20" s="1"/>
  <c r="G19"/>
  <c r="F19"/>
  <c r="G18"/>
  <c r="F18"/>
  <c r="G17"/>
  <c r="F17"/>
  <c r="G15"/>
  <c r="D15"/>
  <c r="F15" s="1"/>
  <c r="E14"/>
  <c r="E16" s="1"/>
  <c r="E22" s="1"/>
  <c r="E27" s="1"/>
  <c r="G12"/>
  <c r="G14" s="1"/>
  <c r="G16" s="1"/>
  <c r="G22" s="1"/>
  <c r="F12"/>
  <c r="F14" s="1"/>
  <c r="F16" s="1"/>
  <c r="F22" s="1"/>
  <c r="D12"/>
  <c r="D14" s="1"/>
  <c r="D16" s="1"/>
  <c r="D22" s="1"/>
  <c r="D27" s="1"/>
  <c r="G15" i="8" l="1"/>
  <c r="E7"/>
  <c r="C12"/>
  <c r="G12" s="1"/>
  <c r="I22" i="7"/>
  <c r="I26"/>
  <c r="G13"/>
  <c r="I18" s="1"/>
  <c r="G17"/>
  <c r="G28" s="1"/>
  <c r="G21"/>
  <c r="D25"/>
  <c r="K25" s="1"/>
  <c r="G25"/>
  <c r="I17"/>
  <c r="J6" i="4"/>
  <c r="E30" i="1"/>
  <c r="E33" s="1"/>
  <c r="G33" s="1"/>
  <c r="G27"/>
  <c r="G30" s="1"/>
  <c r="D30"/>
  <c r="D33" s="1"/>
  <c r="F33" s="1"/>
  <c r="F27"/>
  <c r="F30" s="1"/>
  <c r="G20" i="8" l="1"/>
  <c r="E20"/>
  <c r="E17" s="1"/>
  <c r="D28" i="7"/>
  <c r="I28" s="1"/>
  <c r="I25"/>
</calcChain>
</file>

<file path=xl/sharedStrings.xml><?xml version="1.0" encoding="utf-8"?>
<sst xmlns="http://schemas.openxmlformats.org/spreadsheetml/2006/main" count="902" uniqueCount="692">
  <si>
    <t>C«ng ty CP XNK tæng hîp I ViÖt Nam</t>
  </si>
  <si>
    <t>B¸o c¸o tµi chÝnh</t>
  </si>
  <si>
    <t xml:space="preserve">§Þa chØ : 46 - Ng« QuyÒn - Hµ Néi </t>
  </si>
  <si>
    <t>QuÝ 1 n¨m tµi chÝnh 2014</t>
  </si>
  <si>
    <r>
      <t>T</t>
    </r>
    <r>
      <rPr>
        <sz val="9"/>
        <rFont val=".VnArial"/>
        <family val="2"/>
      </rPr>
      <t>el : 84.4.38264009 - Fax : 84.4.38259894</t>
    </r>
  </si>
  <si>
    <t>MÉu sè : Q - 02d</t>
  </si>
  <si>
    <t xml:space="preserve">                       DN -  B¸o c¸o kÕt qu¶ ho¹t ®éng s¶n xuÊt kinh doanh - QuÝ 1 n¨m 2014</t>
  </si>
  <si>
    <t>QuÝ nµy n¨m nay</t>
  </si>
  <si>
    <t>QuÝ nµy n¨m tr­íc</t>
  </si>
  <si>
    <t xml:space="preserve">Sè lòy kÕ tõ ®Çu </t>
  </si>
  <si>
    <t>ChØ tiªu</t>
  </si>
  <si>
    <t xml:space="preserve">M· </t>
  </si>
  <si>
    <t xml:space="preserve">Th. </t>
  </si>
  <si>
    <t>( 1/1 - 31/3 )</t>
  </si>
  <si>
    <t xml:space="preserve"> n¨m ®Õn cuèi quÝ</t>
  </si>
  <si>
    <t xml:space="preserve">nµy (n¨m nay) </t>
  </si>
  <si>
    <t xml:space="preserve"> nµy (n¨m tr­íc) </t>
  </si>
  <si>
    <t>sè</t>
  </si>
  <si>
    <t>minh</t>
  </si>
  <si>
    <t xml:space="preserve">1. Doanh thu b¸n hµng vµ cung cÊp dÞch vô                                                      </t>
  </si>
  <si>
    <t xml:space="preserve">01      </t>
  </si>
  <si>
    <t xml:space="preserve">VI.25     </t>
  </si>
  <si>
    <t xml:space="preserve"> 2. C¸c kho¶n gi¶m trõ                                                                          </t>
  </si>
  <si>
    <t xml:space="preserve">02      </t>
  </si>
  <si>
    <t xml:space="preserve">          </t>
  </si>
  <si>
    <t xml:space="preserve"> 3. Doanh thu thuÇn vÒ BH vµ c/c DV(10=01-02)                                                             </t>
  </si>
  <si>
    <t xml:space="preserve">10      </t>
  </si>
  <si>
    <t xml:space="preserve"> 4. Gi¸ vèn hµng b¸n                                                                            </t>
  </si>
  <si>
    <t xml:space="preserve">11      </t>
  </si>
  <si>
    <t xml:space="preserve">VI.27     </t>
  </si>
  <si>
    <t xml:space="preserve">5. Lîi nhuËn gép vÒ BH vµ c/c DV(20=10-11)                                                               </t>
  </si>
  <si>
    <t xml:space="preserve">20      </t>
  </si>
  <si>
    <t xml:space="preserve"> 6. Doanh thu ho¹t ®éng tµi chÝnh                                                               </t>
  </si>
  <si>
    <t xml:space="preserve">21      </t>
  </si>
  <si>
    <t xml:space="preserve">VI.26     </t>
  </si>
  <si>
    <t xml:space="preserve"> 7. Chi phÝ tµi chÝnh                                                                           </t>
  </si>
  <si>
    <t xml:space="preserve">22      </t>
  </si>
  <si>
    <t xml:space="preserve">VI.28     </t>
  </si>
  <si>
    <t xml:space="preserve"> - Trong ®ã: Chi phÝ l·i vay                                                                    </t>
  </si>
  <si>
    <t xml:space="preserve">23      </t>
  </si>
  <si>
    <t xml:space="preserve"> 8. Chi phÝ b¸n hµng                                                                            </t>
  </si>
  <si>
    <t xml:space="preserve">24      </t>
  </si>
  <si>
    <t xml:space="preserve">9. Chi phÝ qu¶n lý doanh nghiÖp                                                                </t>
  </si>
  <si>
    <t xml:space="preserve">25      </t>
  </si>
  <si>
    <r>
      <t>10.Lîi nhuËnthuÇn tõ h/®éng KD</t>
    </r>
    <r>
      <rPr>
        <sz val="8"/>
        <rFont val=".VnTime"/>
        <family val="2"/>
      </rPr>
      <t>(30=20+(21-22)-(24+25)</t>
    </r>
    <r>
      <rPr>
        <sz val="9"/>
        <rFont val=".VnTime"/>
        <family val="2"/>
      </rPr>
      <t xml:space="preserve"> </t>
    </r>
    <r>
      <rPr>
        <b/>
        <sz val="9"/>
        <rFont val=".VnTime"/>
        <family val="2"/>
      </rPr>
      <t xml:space="preserve">                                                   </t>
    </r>
  </si>
  <si>
    <t xml:space="preserve">30      </t>
  </si>
  <si>
    <t xml:space="preserve">11. Thu nhËp kh¸c                                                                              </t>
  </si>
  <si>
    <t xml:space="preserve">31      </t>
  </si>
  <si>
    <t xml:space="preserve">12. Chi phÝ kh¸c                                                                               </t>
  </si>
  <si>
    <t xml:space="preserve">32      </t>
  </si>
  <si>
    <t xml:space="preserve">13. Lîi nhuËn kh¸c (40=31-32)                                                                             </t>
  </si>
  <si>
    <t xml:space="preserve">40      </t>
  </si>
  <si>
    <t>14. PhÇn l·i lç trong c«ng ty LK,LD</t>
  </si>
  <si>
    <t>45</t>
  </si>
  <si>
    <t xml:space="preserve">15. Tæng lîi nhuËn kÕ to¸n tr­íc thuÕ (50=30+40)                                                         </t>
  </si>
  <si>
    <t xml:space="preserve">50      </t>
  </si>
  <si>
    <t xml:space="preserve">16. Chi phÝ thuÕ TNDN hiÖn hµnh                                                                </t>
  </si>
  <si>
    <t xml:space="preserve">51      </t>
  </si>
  <si>
    <t xml:space="preserve">VI.30     </t>
  </si>
  <si>
    <t xml:space="preserve">17. Chi phÝ thuÕ TNDN ho·n l¹i                                                                 </t>
  </si>
  <si>
    <t xml:space="preserve">52      </t>
  </si>
  <si>
    <t xml:space="preserve">18. Lîi nhuËn sau thuÕ thu nhËp DN (60=50-51-52)                                                   </t>
  </si>
  <si>
    <t xml:space="preserve">60      </t>
  </si>
  <si>
    <t xml:space="preserve">18.1 Lîi nhuËn sau thuÕ cña cæ ®«ng thiÓu sè </t>
  </si>
  <si>
    <t>61</t>
  </si>
  <si>
    <t xml:space="preserve">18.2 Lîi nhuËn sau thuÕ cña cæ ®«ng c«ng ty mÑ </t>
  </si>
  <si>
    <t>62</t>
  </si>
  <si>
    <t xml:space="preserve">19. L·i c¬ b¶n trªn cæ phiÕu (*)                                                               </t>
  </si>
  <si>
    <t xml:space="preserve">70      </t>
  </si>
  <si>
    <t>Ngµy 19 th¸ng 04 n¨m 2014</t>
  </si>
  <si>
    <t>Ng­êi lËp biÓu                                                             KÕ to¸n tr­ëng</t>
  </si>
  <si>
    <t xml:space="preserve">         Tæng Gi¸m ®èc </t>
  </si>
  <si>
    <t xml:space="preserve">      (Ký, hä tªn)                                                                         (Ký, hä tªn)</t>
  </si>
  <si>
    <t xml:space="preserve">               (Ký, hä tªn)</t>
  </si>
  <si>
    <t>NguyÔn Thu Hµ</t>
  </si>
  <si>
    <t xml:space="preserve">  Lª Xu©n ChÊt </t>
  </si>
  <si>
    <t>Tel : 84.4.38264009 - Fax : 84.4.38259894</t>
  </si>
  <si>
    <t>MÉu sè : Q - 01d</t>
  </si>
  <si>
    <t xml:space="preserve">                            DN -  B¶ng c©n ®èi  kÕ to¸n - quÝ 1 n¨m 2014</t>
  </si>
  <si>
    <t xml:space="preserve">Tµi s¶n </t>
  </si>
  <si>
    <t>Th.</t>
  </si>
  <si>
    <t>Sè cuèi kú</t>
  </si>
  <si>
    <t xml:space="preserve"> Sè ®Çu n¨m</t>
  </si>
  <si>
    <t>chØ</t>
  </si>
  <si>
    <t>(31/03/2014)</t>
  </si>
  <si>
    <t>(01/01/2014)</t>
  </si>
  <si>
    <t>tiªu</t>
  </si>
  <si>
    <t>A. Tµi s¶n ng¾n h¹n</t>
  </si>
  <si>
    <t>I. TiÒn vµ c¸c kho¶n t­¬ng ®­¬ng tiÒn</t>
  </si>
  <si>
    <t>110</t>
  </si>
  <si>
    <t xml:space="preserve">   1. TiÒn</t>
  </si>
  <si>
    <t>111</t>
  </si>
  <si>
    <t xml:space="preserve">   2. C¸c kho¶n t­¬ng ®­¬ng tiÒn</t>
  </si>
  <si>
    <t>112</t>
  </si>
  <si>
    <t>II. C¸c kho¶n ®Çu t­ tµi chÝnh ng¾n h¹n</t>
  </si>
  <si>
    <t>120</t>
  </si>
  <si>
    <t xml:space="preserve">   1. §Çu t­ ng¾n h¹n</t>
  </si>
  <si>
    <t>121</t>
  </si>
  <si>
    <t xml:space="preserve">   2. Dù phßng gi¶m gi¸ ®Çu t­ ng¾n h¹n</t>
  </si>
  <si>
    <t>129</t>
  </si>
  <si>
    <t>III. C¸c kho¶n ph¶i thu ng¾n h¹n</t>
  </si>
  <si>
    <t>130</t>
  </si>
  <si>
    <t xml:space="preserve">   1. Ph¶i thu cña kh¸ch hµng</t>
  </si>
  <si>
    <t>131</t>
  </si>
  <si>
    <t xml:space="preserve">   2. Tr¶ tr­íc cho ng­êi b¸n</t>
  </si>
  <si>
    <t>132</t>
  </si>
  <si>
    <t xml:space="preserve">   3. Ph¶i thu néi bé ng¾n h¹n</t>
  </si>
  <si>
    <t>133</t>
  </si>
  <si>
    <t xml:space="preserve">  4. Ph¶i thu theo tiÕn ®é kÕ ho¹ch hîp ®ång XD</t>
  </si>
  <si>
    <t>134</t>
  </si>
  <si>
    <t xml:space="preserve">   5. C¸c kho¶n ph¶i thu kh¸c</t>
  </si>
  <si>
    <t>135</t>
  </si>
  <si>
    <t xml:space="preserve">   6. Dù phßng ph¶i thu ng¾n h¹n khã ®ßi </t>
  </si>
  <si>
    <t>139</t>
  </si>
  <si>
    <t>IV. Hµng tån kho</t>
  </si>
  <si>
    <t>140</t>
  </si>
  <si>
    <t xml:space="preserve">   1. Hµng tån kho</t>
  </si>
  <si>
    <t>141</t>
  </si>
  <si>
    <t xml:space="preserve">   2. Dù phßng gi¶m gi¸ hµng tån kho </t>
  </si>
  <si>
    <t>149</t>
  </si>
  <si>
    <t>V. Tµi s¶n ng¾n h¹n kh¸c</t>
  </si>
  <si>
    <t>150</t>
  </si>
  <si>
    <t xml:space="preserve">   1. Chi phÝ tr¶ tr­íc ng¾n h¹n</t>
  </si>
  <si>
    <t>151</t>
  </si>
  <si>
    <t xml:space="preserve">   2. ThuÕ GTGT ®­îc khÊu trõ</t>
  </si>
  <si>
    <t>152</t>
  </si>
  <si>
    <t xml:space="preserve">  3. ThuÕ vµ c¸c kho¶n kh¸c ph¶i thu Nhµ n­íc</t>
  </si>
  <si>
    <t>154</t>
  </si>
  <si>
    <t xml:space="preserve">   4. Tµi s¶n ng¾n h¹n kh¸c</t>
  </si>
  <si>
    <t>158</t>
  </si>
  <si>
    <t xml:space="preserve">B. Tµi s¶n dµi h¹n </t>
  </si>
  <si>
    <t>I. C¸c kho¶n ph¶i thu dµi h¹n</t>
  </si>
  <si>
    <t>210</t>
  </si>
  <si>
    <t xml:space="preserve">   1. Ph¶i thu dµi h¹n cña kh¸ch hµng</t>
  </si>
  <si>
    <t>211</t>
  </si>
  <si>
    <t xml:space="preserve">   2. Vèn kinh doanh ë ®¬n vÞ trùc thuéc</t>
  </si>
  <si>
    <t>212</t>
  </si>
  <si>
    <t xml:space="preserve">   3. Ph¶i thu dµi h¹n néi bé</t>
  </si>
  <si>
    <t>213</t>
  </si>
  <si>
    <t xml:space="preserve">   4. Ph¶i thu dµi h¹n kh¸c</t>
  </si>
  <si>
    <t>218</t>
  </si>
  <si>
    <t xml:space="preserve">   5. Dù phßng ph¶i thu dµi h¹n khã ®ßi </t>
  </si>
  <si>
    <t>219</t>
  </si>
  <si>
    <t>II. Tµi s¶n cè ®Þnh</t>
  </si>
  <si>
    <t>220</t>
  </si>
  <si>
    <t xml:space="preserve">   1. TSC§ h÷u h×nh</t>
  </si>
  <si>
    <t>221</t>
  </si>
  <si>
    <t xml:space="preserve">     - Nguyªn gi¸</t>
  </si>
  <si>
    <t>222</t>
  </si>
  <si>
    <t xml:space="preserve">     - Gi¸ trÞ hao mßn lòy kÕ </t>
  </si>
  <si>
    <t>223</t>
  </si>
  <si>
    <t xml:space="preserve">   2. TSC§ thuª tµi chÝnh</t>
  </si>
  <si>
    <t>224</t>
  </si>
  <si>
    <t>225</t>
  </si>
  <si>
    <t>226</t>
  </si>
  <si>
    <t xml:space="preserve">   3. TSC§ v« h×nh</t>
  </si>
  <si>
    <t>227</t>
  </si>
  <si>
    <t>228</t>
  </si>
  <si>
    <t>229</t>
  </si>
  <si>
    <t xml:space="preserve">   4. Chi phÝ x©y dùng c¬ b¶n dë dang</t>
  </si>
  <si>
    <t>230</t>
  </si>
  <si>
    <t>III. BÊt ®éng s¶n ®Çu t­</t>
  </si>
  <si>
    <t>240</t>
  </si>
  <si>
    <t>241</t>
  </si>
  <si>
    <t>242</t>
  </si>
  <si>
    <t>IV. C¸c kho¶n ®Çu t­ tµi chÝnh dµi h¹n</t>
  </si>
  <si>
    <t>250</t>
  </si>
  <si>
    <t xml:space="preserve">   1. §Çu t­ vµo c«ng ty con</t>
  </si>
  <si>
    <t>251</t>
  </si>
  <si>
    <t xml:space="preserve">   2. §Çu t­ vµo c«ng ty liªn kÕt, liªn doanh</t>
  </si>
  <si>
    <t>252</t>
  </si>
  <si>
    <t xml:space="preserve">   3. §Çu t­ dµi h¹n kh¸c</t>
  </si>
  <si>
    <t>258</t>
  </si>
  <si>
    <t xml:space="preserve">   4. Dù phßng gi¶m gi¸ ®Çu t­ tµi chÝnh dµi h¹n </t>
  </si>
  <si>
    <t>259</t>
  </si>
  <si>
    <t>V. Tµi s¶n dµi h¹n kh¸c</t>
  </si>
  <si>
    <t>260</t>
  </si>
  <si>
    <t xml:space="preserve">   1. Chi phÝ tr¶ tr­íc dµi h¹n</t>
  </si>
  <si>
    <t>261</t>
  </si>
  <si>
    <t xml:space="preserve">   2. Tµi s¶n thuÕ thu nhËp ho·n l¹i</t>
  </si>
  <si>
    <t>262</t>
  </si>
  <si>
    <t xml:space="preserve">   3. Tµi s¶n dµi h¹n kh¸c</t>
  </si>
  <si>
    <t>268</t>
  </si>
  <si>
    <t>VI. Lîi thÕ th­¬ng m¹i</t>
  </si>
  <si>
    <t xml:space="preserve">   Tæng céng tµi s¶n</t>
  </si>
  <si>
    <t>270</t>
  </si>
  <si>
    <t xml:space="preserve">Nguån vèn </t>
  </si>
  <si>
    <t xml:space="preserve">MS </t>
  </si>
  <si>
    <t>A. Nî ph¶i tr¶</t>
  </si>
  <si>
    <t>300</t>
  </si>
  <si>
    <t>I. Nî ng¾n h¹n</t>
  </si>
  <si>
    <t>310</t>
  </si>
  <si>
    <t xml:space="preserve">   1. Vay vµ nî ng¾n h¹n</t>
  </si>
  <si>
    <t>311</t>
  </si>
  <si>
    <t xml:space="preserve">   2. Ph¶i tr¶ ng­êi b¸n</t>
  </si>
  <si>
    <t>312</t>
  </si>
  <si>
    <t xml:space="preserve">   3. Ng­êi mua tr¶ tiÒn tr­íc</t>
  </si>
  <si>
    <t>313</t>
  </si>
  <si>
    <t xml:space="preserve">   4. ThuÕ vµ c¸c kho¶n ph¶i nép Nhµ n­íc</t>
  </si>
  <si>
    <t>314</t>
  </si>
  <si>
    <t xml:space="preserve">   5. Ph¶i tr¶ ng­êi lao ®éng</t>
  </si>
  <si>
    <t>315</t>
  </si>
  <si>
    <t xml:space="preserve">   6. Chi phÝ ph¶i tr¶</t>
  </si>
  <si>
    <t>316</t>
  </si>
  <si>
    <t xml:space="preserve">   7. Ph¶i tr¶ néi bé</t>
  </si>
  <si>
    <t>317</t>
  </si>
  <si>
    <t xml:space="preserve">  8. Ph¶i tr¶ theo tiÕn ®é kÕ ho¹ch hîp ®ång XD</t>
  </si>
  <si>
    <t>318</t>
  </si>
  <si>
    <t xml:space="preserve">  9. C¸c kho¶n ph¶i tr¶, ph¶i nép ng¾n h¹n kh¸c</t>
  </si>
  <si>
    <t>319</t>
  </si>
  <si>
    <t xml:space="preserve"> 10. Dù phßng ph¶i tr¶ ng¾n h¹n</t>
  </si>
  <si>
    <t>320</t>
  </si>
  <si>
    <t xml:space="preserve">11. Quü khen th­ëng phóc lîi </t>
  </si>
  <si>
    <t>II. Nî dµi h¹n</t>
  </si>
  <si>
    <t>330</t>
  </si>
  <si>
    <t xml:space="preserve">   1. Ph¶i tr¶ dµi h¹n ng­êi b¸n</t>
  </si>
  <si>
    <t>331</t>
  </si>
  <si>
    <t xml:space="preserve">   2. Ph¶i tr¶ dµi h¹n néi bé</t>
  </si>
  <si>
    <t>332</t>
  </si>
  <si>
    <t xml:space="preserve">   3. Ph¶i tr¶ dµi h¹n kh¸c</t>
  </si>
  <si>
    <t>333</t>
  </si>
  <si>
    <t xml:space="preserve">   4. Vay vµ nî dµi h¹n</t>
  </si>
  <si>
    <t>334</t>
  </si>
  <si>
    <t xml:space="preserve">   5. ThuÕ  thu nhËp ho·n l¹i ph¶i tr¶</t>
  </si>
  <si>
    <t>335</t>
  </si>
  <si>
    <t xml:space="preserve">   6. Dù phßng trî cÊp mÊt viÖc lµm</t>
  </si>
  <si>
    <t>336</t>
  </si>
  <si>
    <t xml:space="preserve">   7. Dù phßng ph¶i tr¶ dµi h¹n</t>
  </si>
  <si>
    <t>337</t>
  </si>
  <si>
    <t xml:space="preserve">  8. Doanh thu chưa thực hiện</t>
  </si>
  <si>
    <t>338</t>
  </si>
  <si>
    <t xml:space="preserve"> 9. Quü ph¸t triÓn khoa häc c«ng nghÖ</t>
  </si>
  <si>
    <t>339</t>
  </si>
  <si>
    <t xml:space="preserve">B. Vèn chñ së h÷u  </t>
  </si>
  <si>
    <t>400</t>
  </si>
  <si>
    <t>I. Vèn chñ së h÷u</t>
  </si>
  <si>
    <t>410</t>
  </si>
  <si>
    <t xml:space="preserve">   1. Vèn ®Çu t­ cña chñ së h÷u</t>
  </si>
  <si>
    <t>411</t>
  </si>
  <si>
    <t xml:space="preserve">   2. ThÆng d­ vèn cæ phÇn</t>
  </si>
  <si>
    <t>412</t>
  </si>
  <si>
    <t xml:space="preserve">   3. Vèn kh¸c cña chñ së h÷u</t>
  </si>
  <si>
    <t>413</t>
  </si>
  <si>
    <t xml:space="preserve">   4. Cæ phiÕu quü </t>
  </si>
  <si>
    <t>414</t>
  </si>
  <si>
    <t xml:space="preserve">   5. Chªnh lÖch ®¸nh gi¸ l¹i tµi s¶n</t>
  </si>
  <si>
    <t>415</t>
  </si>
  <si>
    <t xml:space="preserve">   6. Chªnh lÖch tû gi¸ hèi ®o¸i</t>
  </si>
  <si>
    <t>416</t>
  </si>
  <si>
    <t xml:space="preserve">   7. Quü ®Çu t­ ph¸t triÓn</t>
  </si>
  <si>
    <t>417</t>
  </si>
  <si>
    <t xml:space="preserve">   8. Quü dù phßng tµi chÝnh</t>
  </si>
  <si>
    <t>418</t>
  </si>
  <si>
    <t xml:space="preserve">   9. Quü kh¸c thuéc vèn chñ së h÷u</t>
  </si>
  <si>
    <t>419</t>
  </si>
  <si>
    <t xml:space="preserve">   10. Lîi nhuËn ch­a ph©n phèi</t>
  </si>
  <si>
    <t>420</t>
  </si>
  <si>
    <t xml:space="preserve">   11. Nguån vèn ®Çu t­ x©y dùng c¬ b¶n</t>
  </si>
  <si>
    <t>421</t>
  </si>
  <si>
    <t>12. Quü hç trî x¾p xÕp doanh nghiÖp</t>
  </si>
  <si>
    <t>II. Nguån kinh phÝ vµ quü kh¸c</t>
  </si>
  <si>
    <t>430</t>
  </si>
  <si>
    <t xml:space="preserve">   2. Nguån kinh phÝ</t>
  </si>
  <si>
    <t>432</t>
  </si>
  <si>
    <t xml:space="preserve">   3. Nguån kinh phÝ ®· h×nh thµnh TSC§</t>
  </si>
  <si>
    <t>433</t>
  </si>
  <si>
    <t>C.LîI ÝCH Cæ §¤NG THIÓU Sè</t>
  </si>
  <si>
    <t xml:space="preserve">   Tæng céng nguån vèn </t>
  </si>
  <si>
    <t>440</t>
  </si>
  <si>
    <t xml:space="preserve">c¸c chØ tiªu ngoµi  b¶ng c©n ®èi  kÕ to¸n </t>
  </si>
  <si>
    <t xml:space="preserve">ChØ tiªu </t>
  </si>
  <si>
    <t>§V</t>
  </si>
  <si>
    <t>tÝnh</t>
  </si>
  <si>
    <t xml:space="preserve">   1. Tµi s¶n thuª ngoµi</t>
  </si>
  <si>
    <t>VND</t>
  </si>
  <si>
    <t xml:space="preserve">   2. VËt t­, hµng ho¸ gi÷ hé, nhËn gia c«ng</t>
  </si>
  <si>
    <t xml:space="preserve">   3. Hµng ho¸ nhËn b¸n hé, nhËn  ký göi</t>
  </si>
  <si>
    <t xml:space="preserve">   4. Nî khã ®ßi ®· xö lý</t>
  </si>
  <si>
    <t xml:space="preserve">   5. Ngo¹i tÖ c¸c lo¹i</t>
  </si>
  <si>
    <t>USD</t>
  </si>
  <si>
    <t>EUR</t>
  </si>
  <si>
    <t>JPY</t>
  </si>
  <si>
    <t>AUD</t>
  </si>
  <si>
    <t>DKK</t>
  </si>
  <si>
    <t>SGD</t>
  </si>
  <si>
    <t>GBP</t>
  </si>
  <si>
    <t>BHT</t>
  </si>
  <si>
    <t>6. Nguån khÊu hao c¬ b¶n</t>
  </si>
  <si>
    <t/>
  </si>
  <si>
    <t xml:space="preserve"> </t>
  </si>
  <si>
    <t xml:space="preserve">   Ngµy 19  th¸ng 04 n¨m 2014</t>
  </si>
  <si>
    <t xml:space="preserve">        Ng­êi lËp biÓu            KÕ to¸n tr­ëng</t>
  </si>
  <si>
    <t xml:space="preserve">          Tæng Gi¸m ®èc </t>
  </si>
  <si>
    <t xml:space="preserve">            (Ký, hä tªn)                        (Ký, hä tªn)</t>
  </si>
  <si>
    <t xml:space="preserve">                        (Ký, hä tªn)</t>
  </si>
  <si>
    <t xml:space="preserve">       NguyÔn Thu Hµ                  Lª Xu©n ChÊt</t>
  </si>
  <si>
    <t>C«ng ty CP XuÊt nhËp khÈu tæng hîp I ViÖt Nam</t>
  </si>
  <si>
    <t xml:space="preserve">B¸o c¸o tµi chÝnh </t>
  </si>
  <si>
    <t xml:space="preserve">§Þa chØ : 46 - Ng« quyÒn - hµ néi </t>
  </si>
  <si>
    <t>tel : 84.4.38264009 - fax : 84.4.38259894</t>
  </si>
  <si>
    <t>MÉu sè : Q - 03d</t>
  </si>
  <si>
    <t xml:space="preserve">        DN - B¸o c¸o l­u chuyÓn tiÒn tÖ - PPTT - quÝ 1 n¨m 2014</t>
  </si>
  <si>
    <t>M·</t>
  </si>
  <si>
    <t xml:space="preserve">Luü kÕ tõ ®Çu n¨m </t>
  </si>
  <si>
    <t xml:space="preserve">ChØ </t>
  </si>
  <si>
    <t>®Õn cuèi quÝ nµy</t>
  </si>
  <si>
    <t xml:space="preserve"> tiªu</t>
  </si>
  <si>
    <t>n¨m nay 2014</t>
  </si>
  <si>
    <t>n¨m tr­íc 2013</t>
  </si>
  <si>
    <t>(Tõ 1/1 ®Õn  31/3)</t>
  </si>
  <si>
    <t xml:space="preserve">I. L­u chuyÓn tiÒn tõ ho¹t ®éng SX-KD                           </t>
  </si>
  <si>
    <t xml:space="preserve">        </t>
  </si>
  <si>
    <t xml:space="preserve">  1. TiÒn thu b¸n hµng, cung cÊp dÞch vô vµ doanh thu kh¸c      </t>
  </si>
  <si>
    <t xml:space="preserve">  2. TiÒn chi tr¶ cho ng­êi cung cÊp hµng hãa vµ dÞch vô        </t>
  </si>
  <si>
    <t xml:space="preserve">  3. TiÒn chi tr¶ cho ng­êi lao ®éng                            </t>
  </si>
  <si>
    <t xml:space="preserve">03      </t>
  </si>
  <si>
    <t xml:space="preserve">  4. TiÒn chi tr¶ l·i                                           </t>
  </si>
  <si>
    <t xml:space="preserve">04      </t>
  </si>
  <si>
    <t xml:space="preserve">  5. TiÒn chi nép thuÕ thu nhËp doanh nghiÖp                    </t>
  </si>
  <si>
    <t xml:space="preserve">05      </t>
  </si>
  <si>
    <t xml:space="preserve">  6. TiÒn thu kh¸c tõ ho¹t ®éng kinh doanh                      </t>
  </si>
  <si>
    <t xml:space="preserve">06      </t>
  </si>
  <si>
    <t xml:space="preserve">  7. TiÒn chi kh¸c cho ho¹t ®éng s¶n xuÊt kinh doanh            </t>
  </si>
  <si>
    <t xml:space="preserve">07      </t>
  </si>
  <si>
    <t xml:space="preserve"> L­u chuyÓn tiÒn thuÇn tõ ho¹t ®éng SX-KD                       </t>
  </si>
  <si>
    <t xml:space="preserve">II. L­u chuyÓn tiÒn tõ ho¹t ®éng ®Çu t­                         </t>
  </si>
  <si>
    <t>1. TiÒn chi mua s¾m, x©y dùng TSC§ vµ c¸c tµi s¶n dµi h¹n kh¸c</t>
  </si>
  <si>
    <t xml:space="preserve">2. TiÒn thu thanh lý, nh­îng b¸n TSC§ vµ c¸c TS dµi h¹n kh¸c  </t>
  </si>
  <si>
    <t xml:space="preserve">3. TiÒn chi cho vay, mua c¸c c«ng cô nî cña ®¬n vÞ kh¸c       </t>
  </si>
  <si>
    <t>4.TiÒn thu håi cho vay, b¸n l¹i c¸c c«ng cô nî cña ®¬n vÞ kh¸c</t>
  </si>
  <si>
    <t xml:space="preserve">  5. TiÒn chi ®Çu t­ gãp vèn vµo ®¬n vÞ kh¸c                    </t>
  </si>
  <si>
    <t xml:space="preserve">  6. TiÒn thu håi ®Çu t­ gãp vèn vµo ®¬n vÞ kh¸c                </t>
  </si>
  <si>
    <t xml:space="preserve">26      </t>
  </si>
  <si>
    <t xml:space="preserve">  7. TiÒn thu l·i cho vay, cæ tøc vµ lîi nhuËn ®­îc chia        </t>
  </si>
  <si>
    <t xml:space="preserve">27      </t>
  </si>
  <si>
    <t xml:space="preserve"> L­u chuyÓn tiÒn thuÇn tõ ho¹t ®éng ®Çu t­                      </t>
  </si>
  <si>
    <t xml:space="preserve">III. L­u chuyÓn tiÒn tõ ho¹t ®éng tµi chÝnh                     </t>
  </si>
  <si>
    <t>1.TiÒn thu tõ ph¸t hµnh cæ phiÕu, nhËn vèn gãp cña chñ së h÷u</t>
  </si>
  <si>
    <t>2.TiÒn chi tr¶ vèn gãp cho c¸c CSH, mua l¹i c/phiÕu ®· p/hµnh</t>
  </si>
  <si>
    <t xml:space="preserve">  3.  TiÒn vay ng¾n h¹n, dµi h¹n nhËn ®­îc                      </t>
  </si>
  <si>
    <t xml:space="preserve">33      </t>
  </si>
  <si>
    <t xml:space="preserve">  4. TiÒn chi tr¶ nî gèc vay                                    </t>
  </si>
  <si>
    <t xml:space="preserve">34      </t>
  </si>
  <si>
    <t xml:space="preserve">  5. TiÒn chi tr¶ nî thuª tµi chÝnh                             </t>
  </si>
  <si>
    <t xml:space="preserve">35      </t>
  </si>
  <si>
    <t xml:space="preserve">  6. Cæ tøc, lîi nhuËn ®· tr¶ cho chñ së h÷u                    </t>
  </si>
  <si>
    <t xml:space="preserve">36      </t>
  </si>
  <si>
    <t xml:space="preserve">L­u chuyÓn tiÒn thuÇn tõ ho¹t ®éng tµi chÝnh                    </t>
  </si>
  <si>
    <t xml:space="preserve">L­u chuyÓn tiÒn thuÇn trong kú (50=20+30+40)                                </t>
  </si>
  <si>
    <t xml:space="preserve">TiÒn vµ t­¬ng ®­¬ng tiÒn ®Çu kú                                 </t>
  </si>
  <si>
    <t xml:space="preserve">  ¶nh h­ëng cña thay ®æi tû gi¸ hèi ®o¸i quy ®æi ngo¹i tÖ       </t>
  </si>
  <si>
    <t xml:space="preserve">61      </t>
  </si>
  <si>
    <t xml:space="preserve">TiÒn vµ t­¬ng ®­¬ng tiÒn cuèi kú (70=50+60+61)                     </t>
  </si>
  <si>
    <t xml:space="preserve">VII.34    </t>
  </si>
  <si>
    <t xml:space="preserve">      LËp ,  ngµy 19 th¸ng 04 n¨m 2014</t>
  </si>
  <si>
    <t xml:space="preserve">                 ng­êi lËp biÓu                                                kÕ to¸n tr­ëng                                                     </t>
  </si>
  <si>
    <t xml:space="preserve">                        tæng gi¸m ®èc </t>
  </si>
  <si>
    <t xml:space="preserve">            NguyÔn Thu Hµ                                        Lª Xu©n ChÊt                                  </t>
  </si>
  <si>
    <t>16-Vèn chñ së h÷u :</t>
  </si>
  <si>
    <t>a-B¶ng ®èi chiÕu biÕn ®éng cña vèn chñ së h÷u ( QuÝ 1-2014)</t>
  </si>
  <si>
    <t>Vèn ®Çu t­ cña</t>
  </si>
  <si>
    <t xml:space="preserve">ThÆng d­ vèn </t>
  </si>
  <si>
    <t>C/lÖch tû gi¸</t>
  </si>
  <si>
    <t xml:space="preserve">Cæ phiÕu </t>
  </si>
  <si>
    <t>QuÜ ®Çu t­</t>
  </si>
  <si>
    <t>QuÜ dù phßng</t>
  </si>
  <si>
    <t>QuÜ kh¸c thuéc</t>
  </si>
  <si>
    <t>Lîi nhuËn ch­a</t>
  </si>
  <si>
    <t>Tæng</t>
  </si>
  <si>
    <t xml:space="preserve">  Chñ së h÷u</t>
  </si>
  <si>
    <t>cæ phÇn</t>
  </si>
  <si>
    <t>quÜ</t>
  </si>
  <si>
    <t>ph¸t triÓn</t>
  </si>
  <si>
    <t>tµi chÝnh</t>
  </si>
  <si>
    <t>vèn chñ SH</t>
  </si>
  <si>
    <t xml:space="preserve"> ph©n phèi</t>
  </si>
  <si>
    <t>céng</t>
  </si>
  <si>
    <t>Sè d­ ®Çu n¨m nay</t>
  </si>
  <si>
    <t xml:space="preserve">C¸c kho¶n t¨ng trong kú </t>
  </si>
  <si>
    <t xml:space="preserve"> -T¨ng vèn trong kú </t>
  </si>
  <si>
    <t xml:space="preserve"> - L·I trong kú</t>
  </si>
  <si>
    <t xml:space="preserve"> - T¨ng do ph©n phèi lîi </t>
  </si>
  <si>
    <t>nhuËn n¨m 2013</t>
  </si>
  <si>
    <t xml:space="preserve"> - T¨ng kh¸c</t>
  </si>
  <si>
    <t xml:space="preserve">C¸c kho¶n gi¶m trong kú </t>
  </si>
  <si>
    <t xml:space="preserve"> - Gi¶m do trÝch lËp c¸c quÜ</t>
  </si>
  <si>
    <t>thuéc vèn CSH n¨m 2013</t>
  </si>
  <si>
    <t xml:space="preserve"> - Gi¶m do trÝch  quÜ khen </t>
  </si>
  <si>
    <t>th­ëng phóc lîi n¨m 2013</t>
  </si>
  <si>
    <t xml:space="preserve"> - Gi¶m do chia cæ tøc 2013</t>
  </si>
  <si>
    <t xml:space="preserve"> - T¹m chia cæ tøc 2014</t>
  </si>
  <si>
    <t xml:space="preserve"> -Gi¶m kh¸c(C/l t.gi¸+Ph¹t+PhÝ+Chia LN)</t>
  </si>
  <si>
    <t>Sè d­ cuèi kú</t>
  </si>
  <si>
    <t xml:space="preserve">b-Chi tiÕt vèn ®Çu t­ cña chñ së h÷u                                            </t>
  </si>
  <si>
    <t xml:space="preserve">                        30/09/2014</t>
  </si>
  <si>
    <t xml:space="preserve">                        30/06/2014</t>
  </si>
  <si>
    <t xml:space="preserve">                      31/03/2014</t>
  </si>
  <si>
    <t xml:space="preserve">                        01/01/2014</t>
  </si>
  <si>
    <t>Tû lÖ (%)</t>
  </si>
  <si>
    <t>Vèn  cña nhµ n­íc</t>
  </si>
  <si>
    <t>46,107,170,000</t>
  </si>
  <si>
    <t xml:space="preserve">Vèn cña c¸c cæ ®«ng kh¸c </t>
  </si>
  <si>
    <t>CP quÜ</t>
  </si>
  <si>
    <t>Céng</t>
  </si>
  <si>
    <t xml:space="preserve">                        31/12/2014</t>
  </si>
  <si>
    <t>V - Th«ng tin bæ sung cho c¸c kho¶n môc tr×nh bµy trong b¶ng c©n ®èi  kÕ to¸n</t>
  </si>
  <si>
    <t xml:space="preserve"> 01/01/2014</t>
  </si>
  <si>
    <t xml:space="preserve"> 31/03/2014</t>
  </si>
  <si>
    <t>01 - TiÒn vµ c¸c kho¶n t­¬ng ®­¬ng tiÒn :</t>
  </si>
  <si>
    <t>1.1 - TiÒn mÆt</t>
  </si>
  <si>
    <r>
      <t>1.2 - TiÒn göi ng©n hµng</t>
    </r>
    <r>
      <rPr>
        <sz val="12"/>
        <rFont val=".VnTime"/>
        <family val="2"/>
      </rPr>
      <t xml:space="preserve">                                          </t>
    </r>
  </si>
  <si>
    <r>
      <t xml:space="preserve">1.3-C¸c kho¶n t­¬ng ®­¬ng tiÒn </t>
    </r>
    <r>
      <rPr>
        <b/>
        <i/>
        <sz val="8"/>
        <rFont val=".VnTime"/>
        <family val="2"/>
      </rPr>
      <t xml:space="preserve">(TiÒn göi cã kú h¹n t¹i NH) </t>
    </r>
  </si>
  <si>
    <t xml:space="preserve">Céng </t>
  </si>
  <si>
    <t xml:space="preserve">02 - c¸c kho¶n ®Çu t­ ng¾n h¹n :                                                                        </t>
  </si>
  <si>
    <t>Sè l­îng</t>
  </si>
  <si>
    <t xml:space="preserve">Gi¸ trÞ </t>
  </si>
  <si>
    <r>
      <t xml:space="preserve">  -  Cæ phiÕu ®Çu t­ ng¾n h¹n</t>
    </r>
    <r>
      <rPr>
        <sz val="12"/>
        <color indexed="8"/>
        <rFont val=".VnTime"/>
        <family val="2"/>
      </rPr>
      <t xml:space="preserve"> </t>
    </r>
  </si>
  <si>
    <t xml:space="preserve">Cæ phiÕu Cty CP  Xi m¨ng Bót S¬n                                                       </t>
  </si>
  <si>
    <t>Cæ phiÕu Cty CP §Çu t­ &amp; PT Du lÞch(VCR)</t>
  </si>
  <si>
    <t>Cæ phiÕu Cty CP Chøng kho¸n phè Wall(WSS)</t>
  </si>
  <si>
    <t>Cæ phiÕu Cty CP c¬ ®iÖn l¹nh -REE (§N½ng)</t>
  </si>
  <si>
    <t xml:space="preserve">Cæ phiÕu Cty CP Licogi 16 - LCG </t>
  </si>
  <si>
    <t>Cæ phiÕu Cty CP tËp ®oµn ThÐp TiÕn lªn (TLH)</t>
  </si>
  <si>
    <t xml:space="preserve">Cæ phiÕu Cty CP Cao su §ång Phó - DPR </t>
  </si>
  <si>
    <r>
      <t xml:space="preserve"> - Tr¸i phiÕu §Çu t­ ng¾n h¹n</t>
    </r>
    <r>
      <rPr>
        <b/>
        <i/>
        <sz val="10"/>
        <color indexed="8"/>
        <rFont val=".VnTime"/>
        <family val="2"/>
      </rPr>
      <t>(CP c¬ ®iÖn l¹nh REE)</t>
    </r>
  </si>
  <si>
    <t xml:space="preserve"> - §Çu t­  ng¾n h¹n kh¸c  </t>
  </si>
  <si>
    <t>CP quÜ (THI)</t>
  </si>
  <si>
    <t xml:space="preserve">  - Dù phßng gi¶m gi¸ ®Çu t­ ng¾n h¹n*</t>
  </si>
  <si>
    <t xml:space="preserve"> -LÝ do thay ®æi víi tõng kho¶n ®Çu t­ /lo¹i cæ phiÕu, tr¸i phiÕu</t>
  </si>
  <si>
    <t xml:space="preserve">B¸n c¸c lo¹i CP sau : </t>
  </si>
  <si>
    <t xml:space="preserve">03 - c¸c kho¶n ph¶i thu ng¾n h¹n kh¸c :                                            </t>
  </si>
  <si>
    <t>Ph¶i thu thuÕ TNCN cña ng­êi L§éng</t>
  </si>
  <si>
    <t>Ph¶i thu vÒ cæ tøc vµ LN ®­îc chia (LD §NhÊt vay)</t>
  </si>
  <si>
    <t>Ph¶i thu  khai th¸c K/s¶n NghÖ An</t>
  </si>
  <si>
    <t>Ph¶i thu kh¸c( Hµng thÐp tranh chÊp víi Quang Trung)</t>
  </si>
  <si>
    <t>04 - Dù phßng ph¶i thu ng¾n h¹n khã ®ßi</t>
  </si>
  <si>
    <t xml:space="preserve">VP Cty </t>
  </si>
  <si>
    <t>CN TP HCM</t>
  </si>
  <si>
    <t xml:space="preserve">05 - Hµng tån kho :                                                            </t>
  </si>
  <si>
    <t xml:space="preserve">Hµng mua ®ang ®i trªn ®­êng                                                        </t>
  </si>
  <si>
    <t xml:space="preserve">Nguyªn liÖu, vËt liÖu      </t>
  </si>
  <si>
    <t xml:space="preserve">C«ng cô, dông cô      </t>
  </si>
  <si>
    <t xml:space="preserve">Hµng hãa </t>
  </si>
  <si>
    <t>Dù phßng gi¶m gi¸ hµng tån kho*</t>
  </si>
  <si>
    <t xml:space="preserve">06- Tµi s¶n ng¾n h¹n kh¸c </t>
  </si>
  <si>
    <t>T¹m øng</t>
  </si>
  <si>
    <t xml:space="preserve">C¸c kho¶n thÕ chÊp , ký quü, ký c­îc </t>
  </si>
  <si>
    <r>
      <t xml:space="preserve">Chi phÝ tr¶ tr­íc ng¾n h¹n </t>
    </r>
    <r>
      <rPr>
        <sz val="10"/>
        <rFont val=".VnTime"/>
        <family val="2"/>
      </rPr>
      <t>(trÝch tr­íc chi phÝ Qlý)</t>
    </r>
  </si>
  <si>
    <r>
      <t>07 -</t>
    </r>
    <r>
      <rPr>
        <b/>
        <sz val="12"/>
        <rFont val=".VnTime"/>
        <family val="2"/>
      </rPr>
      <t xml:space="preserve"> ThuÕ</t>
    </r>
    <r>
      <rPr>
        <b/>
        <sz val="12"/>
        <rFont val=".VnTimeH"/>
        <family val="2"/>
      </rPr>
      <t xml:space="preserve"> </t>
    </r>
    <r>
      <rPr>
        <b/>
        <sz val="12"/>
        <rFont val=".VnTime"/>
        <family val="2"/>
      </rPr>
      <t xml:space="preserve">vµ c¸c kho¶n ph¶i thu Nhµ n­íc : </t>
    </r>
  </si>
  <si>
    <t xml:space="preserve"> ThuÕ XK, NK</t>
  </si>
  <si>
    <t>ThuÕ thu nhËp c¸ nh©n</t>
  </si>
  <si>
    <t>ThuÕ thu nhËp DN</t>
  </si>
  <si>
    <t>ThuÕ GTGT ®­îc khÊu trõ</t>
  </si>
  <si>
    <t>ThuÕ nhµ ®Êt, tiÒn thuª ®Êt</t>
  </si>
  <si>
    <r>
      <t xml:space="preserve">08 - </t>
    </r>
    <r>
      <rPr>
        <b/>
        <sz val="12"/>
        <rFont val=".VnTime"/>
        <family val="2"/>
      </rPr>
      <t xml:space="preserve">T×nh h×nh t¨ng gi¶m tµi s¶n :                                              </t>
    </r>
  </si>
  <si>
    <r>
      <t xml:space="preserve">09 - </t>
    </r>
    <r>
      <rPr>
        <b/>
        <sz val="12"/>
        <rFont val=".VnTime"/>
        <family val="2"/>
      </rPr>
      <t xml:space="preserve">chi phÝ x©y dùng c¬ b¶n dë dang :                                              </t>
    </r>
  </si>
  <si>
    <t xml:space="preserve">Trong ®ã : </t>
  </si>
  <si>
    <r>
      <t xml:space="preserve"> + C«ng tr×nh Kho Liªn Ph­¬ng</t>
    </r>
    <r>
      <rPr>
        <sz val="8"/>
        <rFont val=".VnTime"/>
        <family val="2"/>
      </rPr>
      <t>(S=12.000m2)</t>
    </r>
  </si>
  <si>
    <t xml:space="preserve">                   </t>
  </si>
  <si>
    <t>+ C«ng tr×nh Kho §o¹n X¸</t>
  </si>
  <si>
    <r>
      <t xml:space="preserve"> +C«ng tr×nh Khu T­¬ng mai</t>
    </r>
    <r>
      <rPr>
        <sz val="8"/>
        <rFont val=".VnTime"/>
        <family val="2"/>
      </rPr>
      <t>(S=4.704 m2)</t>
    </r>
  </si>
  <si>
    <t xml:space="preserve">                    </t>
  </si>
  <si>
    <t>+ C«ng tr×nh khu Luü B¸n BÝch - HCM</t>
  </si>
  <si>
    <t>+ Chi phÝ söa ch÷a lín XDCB</t>
  </si>
  <si>
    <r>
      <t xml:space="preserve">10. C¸c kho¶n §Çu t­ Tµi chÝnh dµi h¹n </t>
    </r>
    <r>
      <rPr>
        <sz val="12"/>
        <rFont val=".VnTime"/>
        <family val="2"/>
      </rPr>
      <t xml:space="preserve"> :</t>
    </r>
  </si>
  <si>
    <t xml:space="preserve"> Sè l­îng</t>
  </si>
  <si>
    <t>Gi¸ trÞ</t>
  </si>
  <si>
    <t>a - §Çu t­ vµo c«ng ty con( Chi tiÕt cho cæ</t>
  </si>
  <si>
    <t xml:space="preserve">  phiÕu cña tõng c«ng ty con)</t>
  </si>
  <si>
    <t xml:space="preserve">  LÝ do thay ®æi víi tõng kho¶n ®Çu t­ /</t>
  </si>
  <si>
    <t xml:space="preserve"> lo¹i cæ phiÕu cña c«ng ty con </t>
  </si>
  <si>
    <t>b - §Çu t­ vµo c«ng ty  liªn doanh , liªn kÕt ( chi</t>
  </si>
  <si>
    <t>tiÕt cho cæ phiÕu cña tõng Cty LD, LKÕt)</t>
  </si>
  <si>
    <t>Cty CP kho¸ng s¶n Mai Linh ( 20%/)</t>
  </si>
  <si>
    <t>Cty CP BÊt ®éng s¶n Tæng hîp I (30%)</t>
  </si>
  <si>
    <t>Cty TNHH Ph¸t triÓn §Ö nhÊt (40%)</t>
  </si>
  <si>
    <t xml:space="preserve">c - §Çu t­  dµi h¹n kh¸c </t>
  </si>
  <si>
    <t xml:space="preserve">§Çu t­ dµi h¹n EIB </t>
  </si>
  <si>
    <t>Cty CP qu¶n lý quÜ Hîp lùc</t>
  </si>
  <si>
    <t>H§ HTKD khai th¸c kho¸ng s¶n</t>
  </si>
  <si>
    <t xml:space="preserve">  - LÝ do thay ®æi víi tõng kho¶n ®Çu t­ /</t>
  </si>
  <si>
    <t xml:space="preserve"> lo¹i cæ phiÕu cña c«ng ty LD, LKÕt </t>
  </si>
  <si>
    <t xml:space="preserve"> d- §Çu t­ TC dµi h¹n kh¸c </t>
  </si>
  <si>
    <t xml:space="preserve"> -  §Çu t­ cæ phiÕu </t>
  </si>
  <si>
    <t xml:space="preserve"> -  §Çu t­ tr¸i phiÕu </t>
  </si>
  <si>
    <t xml:space="preserve"> -  §Çu t­ tÝn  phiÕu ,kú phiÕu </t>
  </si>
  <si>
    <t xml:space="preserve"> -  Cho vay dµi h¹n</t>
  </si>
  <si>
    <t xml:space="preserve">   lo¹i cæ phiÕu , tr¸i phiÕu</t>
  </si>
  <si>
    <t xml:space="preserve"> - D­ phßng §T­ TC dµi h¹n</t>
  </si>
  <si>
    <t xml:space="preserve">11. Chi phÝ tr¶ tr­íc dµi h¹n : </t>
  </si>
  <si>
    <t>C«ng cô dông cô xuÊt dïng cã gi¸ trÞ lín</t>
  </si>
  <si>
    <t>Chi phÝ söa ch÷a lín TSC§ chê ph©n bæ</t>
  </si>
  <si>
    <t xml:space="preserve">12 - Vay vµ nî ng¾n h¹n :                                                                   </t>
  </si>
  <si>
    <t>Vay Ng©n hµng</t>
  </si>
  <si>
    <t xml:space="preserve">13 - ThuÕ vµ c¸c kho¶n ph¶i nép nhµ n­íc :                                      </t>
  </si>
  <si>
    <t xml:space="preserve"> ThuÕ GTGT ®Çu ra</t>
  </si>
  <si>
    <t xml:space="preserve"> ThuÕ GTGT hµng NK</t>
  </si>
  <si>
    <t xml:space="preserve">ThuÕ xuÊt ,nhËp khÈu </t>
  </si>
  <si>
    <t xml:space="preserve">ThuÕ thu nhËp c¸ nh©n                                                                            </t>
  </si>
  <si>
    <t xml:space="preserve">ThuÕ thu nhËp Doanh nghiÖp                                                                            </t>
  </si>
  <si>
    <t xml:space="preserve">ThuÕ Tiªu thô ®Æc biÖt                                                                           </t>
  </si>
  <si>
    <t xml:space="preserve">C¸c lo¹i thuÕ kh¸c (thuÕ nhµ ®Êt,nép thay nhµ thÇu)                                                                            </t>
  </si>
  <si>
    <t xml:space="preserve"> PhÝ, lÖ phÝ  vµ c¸c kho¶n ph¶i nép kh¸c                                         </t>
  </si>
  <si>
    <t>14. Chi phÝ ph¶i tr¶ :</t>
  </si>
  <si>
    <t>TrÝch tr­íc tiÒn thuÕ ®Êt</t>
  </si>
  <si>
    <t>TrÝch tr­íc chi phÝ cho c¸c c«ng tr×nh</t>
  </si>
  <si>
    <t>TrÝch tr­íc chi phÝ l·i vay ph¶i tr¶ NH</t>
  </si>
  <si>
    <t>TrÝch tr­íc chi phÝ kh¸c</t>
  </si>
  <si>
    <t>Chi phÝ ph¶i tr¶ kh¸c</t>
  </si>
  <si>
    <t>15.C¸c kho¶n ph¶i tr¶ ph¶i nép ng¾n h¹n kh¸c</t>
  </si>
  <si>
    <t xml:space="preserve">Kinh phÝ c«ng ®oµn </t>
  </si>
  <si>
    <t xml:space="preserve">B¶o hiÓm x· héi </t>
  </si>
  <si>
    <t xml:space="preserve">B¶o hiÓm y tÕ </t>
  </si>
  <si>
    <t xml:space="preserve">B¶o hiÓm thÊt nghiÖp </t>
  </si>
  <si>
    <t>Ph¶i tr¶ cæ tøc cho TCT kinh doanh vèn nhµ n­íc</t>
  </si>
  <si>
    <t>Ph¶i tr¶ cæ tøc cho cæ ®«ng kh¸c</t>
  </si>
  <si>
    <t>PhÝ b¶o tr× 130 N§C</t>
  </si>
  <si>
    <t>Ph¶i tr¶ LN cho KOWA</t>
  </si>
  <si>
    <t xml:space="preserve">Ph¶i tr¶ ph¶i nép kh¸c </t>
  </si>
  <si>
    <t xml:space="preserve">L·i tr¸i phiÕu ph¶i tr¶ khi ®¸o h¹n </t>
  </si>
  <si>
    <r>
      <t xml:space="preserve">16.Vay vµ nî dµi h¹n   </t>
    </r>
    <r>
      <rPr>
        <sz val="11"/>
        <rFont val=".VnTime"/>
        <family val="2"/>
      </rPr>
      <t xml:space="preserve">                                                                       </t>
    </r>
  </si>
  <si>
    <t>Tr¸i phiÕu ph¸t hµnh</t>
  </si>
  <si>
    <t>Vay dµi h¹n NH</t>
  </si>
  <si>
    <t>Vay dµi h¹n kh¸c</t>
  </si>
  <si>
    <t xml:space="preserve">17. Tµi s¶n thuÕ TN ho·n l¹i vµ thuÕ TN ho·n l¹i ph¶i tr¶ : </t>
  </si>
  <si>
    <t>Tµi s¶n thuÕ TN ho·n l¹i liªn quan ®Õn kho¶n</t>
  </si>
  <si>
    <t>­u ®·i tÝnh thuÕ ch­a sö dông</t>
  </si>
  <si>
    <t xml:space="preserve">18- Vèn chñ së h÷u : </t>
  </si>
  <si>
    <t>a) Chi tiÕt vèn ®Çu t­ cña chñ së h÷u :</t>
  </si>
  <si>
    <t>Tû lÖ</t>
  </si>
  <si>
    <t>Cuèi kú</t>
  </si>
  <si>
    <t>( % )</t>
  </si>
  <si>
    <t>Vèn gãp cña Nhµ n­íc</t>
  </si>
  <si>
    <t>Vèn gãp cña ®èi t­îng kh¸c</t>
  </si>
  <si>
    <t>b) B¶ng ®èi chiÕu biÕn ®éng cña vèn chñ së h÷u :</t>
  </si>
  <si>
    <r>
      <t xml:space="preserve">C) C¸c giao dÞch vÒ vèn víi c¸c chñ së h÷u vµ ph©n phèi cæ tøc chia lîi nhuËn           </t>
    </r>
    <r>
      <rPr>
        <sz val="11"/>
        <rFont val=".VnTime"/>
        <family val="2"/>
      </rPr>
      <t xml:space="preserve">       </t>
    </r>
  </si>
  <si>
    <t>Vèn ®Çu t­ cña chñ së h÷u</t>
  </si>
  <si>
    <t>+Vèn gãp ®Çu n¨m</t>
  </si>
  <si>
    <t xml:space="preserve">+Vèn gãp t¨ng trong n¨m                                               </t>
  </si>
  <si>
    <t>+Vèn gãp gi¶m trong n¨m</t>
  </si>
  <si>
    <t>+Vèn gãp cuèi n¨m</t>
  </si>
  <si>
    <t xml:space="preserve">Cæ tøc lîi nhuËn ®· chia </t>
  </si>
  <si>
    <t xml:space="preserve">Cæ tøc lîi nhuËn chia trªn lîi nhuËn n¨m tr­íc </t>
  </si>
  <si>
    <t>Cæ tøc lîi nhuËn chia trªn lîi nhuËn n¨m nay</t>
  </si>
  <si>
    <t xml:space="preserve">Cæ tøc LN t¹m trÝch </t>
  </si>
  <si>
    <t>Sè l­îng cæ phiÕu ®¨ng ký ph¸t hµnh</t>
  </si>
  <si>
    <t>Sè l­îng cæ phiÕu ®· b¸n ra c«ng chóng</t>
  </si>
  <si>
    <t>CP</t>
  </si>
  <si>
    <t>P.th«ng)</t>
  </si>
  <si>
    <t>Sè l­îng cæ phiÕu ®ang l­u hµnh</t>
  </si>
  <si>
    <t>Sè l­îng cæ phiÕu ®­îc mua l¹i</t>
  </si>
  <si>
    <t>MÖnh gi¸ cæ phiÕu ®ang l­u hµnh( ®ång/1cæ phiÕu)</t>
  </si>
  <si>
    <t>10.000,®/CP</t>
  </si>
  <si>
    <t xml:space="preserve"> C¸c quÜ cña c«ng ty </t>
  </si>
  <si>
    <t>QuÜ ®Çu t­ ph¸t triÓn</t>
  </si>
  <si>
    <t>QuÜ dù phßng tµi chÝnh</t>
  </si>
  <si>
    <t>QuÜ kh¸c thuéc vèn chñ së h÷u</t>
  </si>
  <si>
    <t>VI.Th«ng tin bæ sung cho c¸c kho¶n môc tr×nh bµy trong B¸o c¸o kÕt qu¶ ho¹t ®éng kinh doanh</t>
  </si>
  <si>
    <t>QuÝ 1- 2014</t>
  </si>
  <si>
    <t>19-Tæng doanh thu b¸n hµng vµ cung cÊp dÞch vô</t>
  </si>
  <si>
    <t>QuÝ 1- 2013</t>
  </si>
  <si>
    <t xml:space="preserve"> - Doanh thu b¸n hµng</t>
  </si>
  <si>
    <t xml:space="preserve"> - Doanh thu cung cÊp  dÞch vô                                            </t>
  </si>
  <si>
    <t xml:space="preserve"> - Doanh thu KD B§S</t>
  </si>
  <si>
    <t xml:space="preserve">20 - Gi¸ vèn hµng b¸n </t>
  </si>
  <si>
    <t xml:space="preserve"> - Gi¸ vèn hµng ho¸</t>
  </si>
  <si>
    <t xml:space="preserve"> - Gi¸ vèn cña dÞch vô ®· cung cÊp </t>
  </si>
  <si>
    <t xml:space="preserve"> - Gi¸ vèn liªn quan ®Õn B§S §.t­ </t>
  </si>
  <si>
    <t xml:space="preserve"> - Hao hôt mÊt m¸t hµng tån kho</t>
  </si>
  <si>
    <t xml:space="preserve"> - Gi¸ vèn KD B§S</t>
  </si>
  <si>
    <t>21-Doanh thu ho¹t ®éng tµi chÝnh</t>
  </si>
  <si>
    <t>L·i tiÒn göi , tiÒn cho vay</t>
  </si>
  <si>
    <t>L·i tõ kinh doanh chøng kho¸n</t>
  </si>
  <si>
    <t>Cæ tøc lîi nhuËn ®­îc chia</t>
  </si>
  <si>
    <t>L·i chªnh lÖch tû gi¸ ®· thùc hiÖn</t>
  </si>
  <si>
    <t>Doanh thu ho¹t ®éng tµi chÝnh kh¸c</t>
  </si>
  <si>
    <t xml:space="preserve">22- Chi phÝ tµi chÝnh </t>
  </si>
  <si>
    <t xml:space="preserve">Chi phÝ l·i tiÒn vay </t>
  </si>
  <si>
    <t>Lç tõ kinh doanh chøng kho¸n</t>
  </si>
  <si>
    <t>Chi phÝ mua b¸n chøng kho¸n</t>
  </si>
  <si>
    <t>Lç chªnh lÖch tû gi¸ ®· thùc hiÖn</t>
  </si>
  <si>
    <t xml:space="preserve">Hoµn nhËp dù phßng gi¶m gi¸ §t­ C. Kho¸n </t>
  </si>
  <si>
    <t>D­ phßng §T­ TC</t>
  </si>
  <si>
    <t>Chi phÝ tµi chÝnh kh¸c</t>
  </si>
  <si>
    <t>23- Chi phÝ b¸n hµng</t>
  </si>
  <si>
    <t>Chi phÝ nh©n viªn</t>
  </si>
  <si>
    <t>Chi phÝ khÊu hao TSC§ ,C. cô, dông cô</t>
  </si>
  <si>
    <t>Chi phÝ dÞch vô mua ngoµi</t>
  </si>
  <si>
    <t xml:space="preserve">Chi phÝ kh¸c b»ng tiÒn </t>
  </si>
  <si>
    <t>24- Chi phÝ qu¶n lý</t>
  </si>
  <si>
    <t>Chi phÝ dông cô ®å dïng</t>
  </si>
  <si>
    <t>Chi phÝ nh©n viªn qu¶n lý</t>
  </si>
  <si>
    <t xml:space="preserve">Chi phÝ khÊu hao TSC§ </t>
  </si>
  <si>
    <t>ThuÕ, phÝ , lÖ phÝ</t>
  </si>
  <si>
    <t>Chi phÝ dù phßng</t>
  </si>
  <si>
    <t>Hoµn nhËp dù phßng</t>
  </si>
  <si>
    <t>Chi phÝ kh¸c b»ng tiÒn</t>
  </si>
  <si>
    <t>25- Chi phÝ thuÕ thu nhËp hiÖn hµnh</t>
  </si>
  <si>
    <t>Tæng lîi nhuËn kÕ to¸n tr­íc thuÕ TNDN</t>
  </si>
  <si>
    <t>C¸c kho¶n ®iÒu chØnh t¨ng hoÆc gi¶m lîi nhuËn kÕ to¸n</t>
  </si>
  <si>
    <t>®Ó x¸c ®Þnh thu nhËp chÞu thuÕ</t>
  </si>
  <si>
    <r>
      <t>§/chØnh(</t>
    </r>
    <r>
      <rPr>
        <i/>
        <sz val="9"/>
        <rFont val=".VnTime"/>
        <family val="2"/>
      </rPr>
      <t>C/l tØ gi¸ do ®¸nh gi¸ l¹i sè d­ ngo¹i tÖ cuèi kú)</t>
    </r>
  </si>
  <si>
    <t xml:space="preserve">C¸c kho¶n ®iÒu chØnh t¨ng( Chi phÝ kh«ng hîp lý) </t>
  </si>
  <si>
    <r>
      <t>C¸c kho¶n ®iÒu chØnh gi¶m</t>
    </r>
    <r>
      <rPr>
        <sz val="11"/>
        <rFont val=".VnTime"/>
        <family val="2"/>
      </rPr>
      <t>(Cæ tøc,LN ®­îc chia)</t>
    </r>
  </si>
  <si>
    <r>
      <t>§iÒu chØnh(</t>
    </r>
    <r>
      <rPr>
        <i/>
        <sz val="9"/>
        <rFont val=".VnTime"/>
        <family val="2"/>
      </rPr>
      <t>C/l tØ gi¸ do ®¸nh gi¸ l¹i sè d­ ng.tÖ n¨m tr­íc)</t>
    </r>
  </si>
  <si>
    <r>
      <t>C¸c kho¶n ®iÒu chØnh gi¶m</t>
    </r>
    <r>
      <rPr>
        <sz val="11"/>
        <rFont val=".VnTime"/>
        <family val="2"/>
      </rPr>
      <t>(</t>
    </r>
    <r>
      <rPr>
        <sz val="9"/>
        <rFont val=".VnTime"/>
        <family val="2"/>
      </rPr>
      <t>Lỗ kú tr­íc chuyÓn qua)</t>
    </r>
  </si>
  <si>
    <t>Tæng thu nhËp chÞu  thuÕ TNDN</t>
  </si>
  <si>
    <t>Chi phÝ thuÕ TN hiÖn hµnh</t>
  </si>
  <si>
    <t xml:space="preserve">Chi phÝ thuÕ TN hiÖn hµnh cña C«ng ty ®­îc x¸c ®Þnh dùa trªn c¸c sè liÖu sau :Tæng lîi nhuËn trong kú sau khi </t>
  </si>
  <si>
    <t xml:space="preserve">trõ ®i cæ tøc ®­îc chia ,céng víi c¸c chi phi kh«ng hîp lý  nh©n víi thuÕ suÊt hiÖn hµnh (25%) </t>
  </si>
  <si>
    <t xml:space="preserve">Ngoµi ra thu nhËp KD B§S ®­îc tÝnh thuÕ TNDN riªng : Víi TN ®· ­íc tÝnh ®­îc chi phÝ t­¬ng øng tÝnh theo </t>
  </si>
  <si>
    <t>thuÕ suÊt 25% trªn TN - (Gi¸ vèn + chi phÝ ). NÕu ch­a tÝnh ®­îc chi phÝ hîp lý th× t¹m tÝnh 1% trªn Dthu</t>
  </si>
  <si>
    <t xml:space="preserve">26- Chi phÝ thuÕ thu nhËp ho·n l¹i </t>
  </si>
  <si>
    <t xml:space="preserve">27- L·i c¬ b¶n trªn cæ phiÕu : </t>
  </si>
  <si>
    <t>Tæng lîi nhuËn sau thuÕ TNDN</t>
  </si>
  <si>
    <t>C¸c kho¶n ®iÒu chØnh t¨ng</t>
  </si>
  <si>
    <t xml:space="preserve">C¸c kho¶n ®iÒu chØnh gi¶m </t>
  </si>
  <si>
    <t>Lîi nhuËn hoÆc lç ph©n bæ  cho cæ ®«ng së h÷u</t>
  </si>
  <si>
    <t>cæ phiÕu phæ th«ng</t>
  </si>
  <si>
    <t>Cæ phiÕu phæ th«ng l­u hµnh b×nh qu©n trong kú</t>
  </si>
  <si>
    <t>L·i c¬ b¶n trªn cæ phiÕu</t>
  </si>
  <si>
    <t xml:space="preserve">    Ngµy  19  th¸ng  04  n¨m  2014</t>
  </si>
  <si>
    <t xml:space="preserve">   Ng­êi LËp biÓu                    KT Tr­ëng</t>
  </si>
  <si>
    <t xml:space="preserve">            Tæng Gi¸m ®èc</t>
  </si>
  <si>
    <t xml:space="preserve"> NguyÔn Thu Hµ                 Lª Xu©n ChÊt</t>
  </si>
  <si>
    <t>C«ng ty cæ phÇn XNK tæng hîp 1 ViÖt nam</t>
  </si>
  <si>
    <t xml:space="preserve"> T¨ng ,gi¶m Tµi s¶n cè ®Þnh v« h×nh quÝ 1   n¨m 2014 -Toµn c«ng ty</t>
  </si>
  <si>
    <t>Kho¶n môc</t>
  </si>
  <si>
    <t>Sè ®Çu kú</t>
  </si>
  <si>
    <t xml:space="preserve"> Sè cuèi kú</t>
  </si>
  <si>
    <t>31/03/2014</t>
  </si>
  <si>
    <t xml:space="preserve">Nguyªn gi¸ </t>
  </si>
  <si>
    <t xml:space="preserve"> Sè d­ ngµy 01/01/2014</t>
  </si>
  <si>
    <t xml:space="preserve">  Gi¸ trÞ quyÒn sö dông ®Êt</t>
  </si>
  <si>
    <t>Mua trong n¨m</t>
  </si>
  <si>
    <t>Thanh lý, nh­îng b¸n</t>
  </si>
  <si>
    <t>Sè d­ ngµy 31/03/2014</t>
  </si>
  <si>
    <t>GÝa trÞ hao mßn lòy kÕ</t>
  </si>
  <si>
    <t xml:space="preserve"> Sè d­ ngµy 31/03/2014</t>
  </si>
  <si>
    <t xml:space="preserve"> KhÊu hao trong n¨m</t>
  </si>
  <si>
    <t>Gi¸ trÞ cßn l¹i 31/03/2014</t>
  </si>
  <si>
    <t>T¹i ngµy 01/01/2014</t>
  </si>
  <si>
    <t>T¹i ngµy 31/03/2014</t>
  </si>
  <si>
    <t xml:space="preserve"> T¨ng ,gi¶m tµi s¶n cè ®Þnh h÷u h×nh quÝ 1    n¨m 2014 - Toµn c«ng ty </t>
  </si>
  <si>
    <t>Nhµ cöa</t>
  </si>
  <si>
    <t>M¸y mãc</t>
  </si>
  <si>
    <t>Ph­¬ng tiÖn</t>
  </si>
  <si>
    <t xml:space="preserve">ThiÕt bÞ </t>
  </si>
  <si>
    <t xml:space="preserve">TSC§ </t>
  </si>
  <si>
    <t xml:space="preserve"> Céng </t>
  </si>
  <si>
    <t>VËt kiÕn tróc</t>
  </si>
  <si>
    <t>thiÕt bÞ</t>
  </si>
  <si>
    <t>vËn t¶i</t>
  </si>
  <si>
    <t>dông cô qu¶n lý</t>
  </si>
  <si>
    <t>KH¸C</t>
  </si>
  <si>
    <t xml:space="preserve"> cuèi kú</t>
  </si>
  <si>
    <t>Nguyªn gi¸</t>
  </si>
  <si>
    <t>Sè d­ ®Çu kú</t>
  </si>
  <si>
    <t>Sè t¨ng trong kú</t>
  </si>
  <si>
    <t xml:space="preserve">§Çu t­ XDCB hoµn thµnh </t>
  </si>
  <si>
    <t xml:space="preserve">§iÒu chuyÓn </t>
  </si>
  <si>
    <t>Mua s¾m míi</t>
  </si>
  <si>
    <t>Sè gi¶m trong kú</t>
  </si>
  <si>
    <t xml:space="preserve"> -Thanh lý, nh­îng b¸n</t>
  </si>
  <si>
    <t>Kh¸c</t>
  </si>
  <si>
    <t xml:space="preserve"> Sè t¨ng trong kú</t>
  </si>
  <si>
    <t xml:space="preserve"> Sè TrÝch khÊu hao</t>
  </si>
  <si>
    <t xml:space="preserve"> - Do thanh lý, nh­îng b¸n</t>
  </si>
  <si>
    <t xml:space="preserve"> - do ®iÒu chuyÓn</t>
  </si>
  <si>
    <t xml:space="preserve">Gi¸ trÞ cßn l¹i </t>
  </si>
  <si>
    <t>§Çu kú</t>
  </si>
  <si>
    <t xml:space="preserve"> T¨ng ,gi¶m bÊt ®éng s¶n ®Çu t­  quÝ 1 n¨m 2014 - Toµn c«ng ty</t>
  </si>
  <si>
    <t>Sè ®Çu n¨m</t>
  </si>
  <si>
    <t>T¨ng trong</t>
  </si>
  <si>
    <t xml:space="preserve">Gi¶m trong </t>
  </si>
  <si>
    <t xml:space="preserve"> Sè cuèi</t>
  </si>
  <si>
    <t>Kú</t>
  </si>
  <si>
    <t>kú</t>
  </si>
  <si>
    <t>3 th¸ng</t>
  </si>
  <si>
    <t>Nguyªn gi¸ bÊt ®éng s¶n ®Çu t­</t>
  </si>
  <si>
    <t xml:space="preserve">  - QuyÒn sö dông ®Êt</t>
  </si>
  <si>
    <t xml:space="preserve">  - Nhµ</t>
  </si>
  <si>
    <t xml:space="preserve">  -Nhµ &amp; quyÒn sö dông ®Êt</t>
  </si>
  <si>
    <t xml:space="preserve">  - C¬ së h¹ tÇng</t>
  </si>
  <si>
    <t xml:space="preserve">Gi¸ trÞ cßn l¹i bÊt ®éng s¶n ®Çu t­ </t>
  </si>
  <si>
    <t xml:space="preserve"> ThuyÕt minh sè liÖu vµ gi¶i tr×nh kh¸c :  -Nhµ bao gåm toµn bé khu kho §×nh xuyªn Gia l©m Hµ néi.</t>
  </si>
  <si>
    <t xml:space="preserve">                                                               -</t>
  </si>
  <si>
    <t xml:space="preserve">    -Nhµ &amp; quyÓn sö dông ®Êt bao gåm khu X©y th« sè 7 TriÖu ViÖt V­¬ng vµ khu kho  </t>
  </si>
  <si>
    <t xml:space="preserve">      ThÞnh LiÖt -Hµ néi.</t>
  </si>
  <si>
    <t xml:space="preserve">   - Kho vµ v¨n phßng cña chi nh¸nh §µ n½ng</t>
  </si>
  <si>
    <t xml:space="preserve">   - Kho chi nh¸nh H¶i Phßng vµ thµnh phè Hå ChÝ Minh</t>
  </si>
  <si>
    <t xml:space="preserve"> - Nhµ vµ quyÒn sö dông ®Êt ë 130 NguyÔn §øc C¶nh Hµ néi( T¹m t¨ng)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</si>
</sst>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0.00_);\(0.00\)"/>
    <numFmt numFmtId="165" formatCode="mm/dd/yy;@"/>
    <numFmt numFmtId="166" formatCode="#,##0.000"/>
    <numFmt numFmtId="167" formatCode="_(* #,##0_);_(* \(#,##0\);_(* &quot;-&quot;??_);_(@_)"/>
  </numFmts>
  <fonts count="10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.VnArialH"/>
      <family val="2"/>
    </font>
    <font>
      <sz val="6"/>
      <name val=".VnTime"/>
    </font>
    <font>
      <sz val="12"/>
      <name val=".VnTime"/>
    </font>
    <font>
      <sz val="8"/>
      <name val=".VnTime"/>
    </font>
    <font>
      <sz val="9"/>
      <name val=".VnArial"/>
      <family val="2"/>
    </font>
    <font>
      <sz val="9"/>
      <name val=".VnTime"/>
    </font>
    <font>
      <sz val="10"/>
      <name val=".VnTime"/>
    </font>
    <font>
      <sz val="12"/>
      <name val=".VnHelvetInsH"/>
      <family val="2"/>
    </font>
    <font>
      <sz val="8"/>
      <name val=".VnHelvetInsH"/>
      <family val="2"/>
    </font>
    <font>
      <sz val="6"/>
      <name val=".VnHelvetInsH"/>
      <family val="2"/>
    </font>
    <font>
      <b/>
      <sz val="10"/>
      <name val=".VnTime"/>
      <family val="2"/>
    </font>
    <font>
      <b/>
      <sz val="8"/>
      <name val=".VnTime"/>
      <family val="2"/>
    </font>
    <font>
      <sz val="6"/>
      <name val=".VnTime"/>
      <family val="2"/>
    </font>
    <font>
      <sz val="10"/>
      <name val=".VnTime"/>
      <family val="2"/>
    </font>
    <font>
      <b/>
      <sz val="9"/>
      <name val=".VnTime"/>
      <family val="2"/>
    </font>
    <font>
      <b/>
      <sz val="12"/>
      <name val=".VnTime"/>
      <family val="2"/>
    </font>
    <font>
      <b/>
      <sz val="7"/>
      <name val=".VnTime"/>
      <family val="2"/>
    </font>
    <font>
      <b/>
      <sz val="10"/>
      <name val=".VnTime"/>
    </font>
    <font>
      <b/>
      <i/>
      <sz val="9"/>
      <name val=".VnTime"/>
      <family val="2"/>
    </font>
    <font>
      <i/>
      <sz val="8"/>
      <name val=".VnTime"/>
    </font>
    <font>
      <i/>
      <sz val="6"/>
      <name val=".VnTime"/>
    </font>
    <font>
      <i/>
      <sz val="10"/>
      <name val=".VnTime"/>
      <family val="2"/>
    </font>
    <font>
      <i/>
      <sz val="10"/>
      <name val=".VnTime"/>
    </font>
    <font>
      <sz val="8"/>
      <name val=".VnTime"/>
      <family val="2"/>
    </font>
    <font>
      <sz val="9"/>
      <name val=".VnTime"/>
      <family val="2"/>
    </font>
    <font>
      <b/>
      <sz val="11"/>
      <name val=".VnTime"/>
      <family val="2"/>
    </font>
    <font>
      <b/>
      <i/>
      <sz val="10"/>
      <name val=".VnTime"/>
      <family val="2"/>
    </font>
    <font>
      <sz val="10"/>
      <name val=".VnTimeH"/>
      <family val="2"/>
    </font>
    <font>
      <sz val="10"/>
      <name val="Arial"/>
    </font>
    <font>
      <b/>
      <sz val="10"/>
      <name val=".VnTimeH"/>
      <family val="2"/>
    </font>
    <font>
      <sz val="12"/>
      <name val=".VnTime"/>
      <family val="2"/>
    </font>
    <font>
      <sz val="12"/>
      <name val="Arial"/>
    </font>
    <font>
      <b/>
      <sz val="12"/>
      <color indexed="8"/>
      <name val=".VnArialH"/>
      <family val="2"/>
    </font>
    <font>
      <b/>
      <sz val="12"/>
      <color indexed="8"/>
      <name val=".VnArial"/>
      <family val="2"/>
    </font>
    <font>
      <sz val="12"/>
      <color indexed="8"/>
      <name val=".VnArial"/>
      <family val="2"/>
    </font>
    <font>
      <b/>
      <sz val="10"/>
      <color indexed="8"/>
      <name val=".VnArialH"/>
      <family val="2"/>
    </font>
    <font>
      <sz val="10"/>
      <color indexed="8"/>
      <name val=".VnArial"/>
      <family val="2"/>
    </font>
    <font>
      <sz val="9"/>
      <color indexed="8"/>
      <name val=".VnArial"/>
      <family val="2"/>
    </font>
    <font>
      <b/>
      <sz val="10"/>
      <color indexed="8"/>
      <name val=".VnArial"/>
      <family val="2"/>
    </font>
    <font>
      <i/>
      <sz val="10"/>
      <color indexed="8"/>
      <name val=".VnArial"/>
      <family val="2"/>
    </font>
    <font>
      <i/>
      <sz val="12"/>
      <color indexed="8"/>
      <name val=".VnArial"/>
      <family val="2"/>
    </font>
    <font>
      <sz val="10"/>
      <color indexed="8"/>
      <name val=".VnTime"/>
      <family val="2"/>
    </font>
    <font>
      <b/>
      <sz val="9"/>
      <color indexed="8"/>
      <name val=".VnArial"/>
      <family val="2"/>
    </font>
    <font>
      <sz val="8"/>
      <color indexed="8"/>
      <name val=".VnArial"/>
      <family val="2"/>
    </font>
    <font>
      <b/>
      <i/>
      <sz val="12"/>
      <color indexed="8"/>
      <name val=".VnArial"/>
      <family val="2"/>
    </font>
    <font>
      <b/>
      <sz val="14"/>
      <color indexed="8"/>
      <name val=".VnTimeH"/>
      <family val="2"/>
    </font>
    <font>
      <b/>
      <i/>
      <sz val="11"/>
      <color indexed="8"/>
      <name val=".VnArial"/>
      <family val="2"/>
    </font>
    <font>
      <sz val="10"/>
      <name val=".VnArialH"/>
      <family val="2"/>
    </font>
    <font>
      <b/>
      <sz val="14"/>
      <name val=".VnTimeH"/>
      <family val="2"/>
    </font>
    <font>
      <sz val="14"/>
      <name val=".VnHelvetInsH"/>
      <family val="2"/>
    </font>
    <font>
      <sz val="14"/>
      <name val=".vntime"/>
    </font>
    <font>
      <b/>
      <sz val="14"/>
      <name val=".VnTime"/>
      <family val="2"/>
    </font>
    <font>
      <b/>
      <sz val="12"/>
      <name val=".VnTime"/>
    </font>
    <font>
      <sz val="11"/>
      <name val=".VnTime"/>
    </font>
    <font>
      <b/>
      <sz val="11"/>
      <name val=".VnTime"/>
    </font>
    <font>
      <b/>
      <sz val="8"/>
      <name val=".VnTime"/>
    </font>
    <font>
      <b/>
      <i/>
      <sz val="11"/>
      <name val=".VnTime"/>
      <family val="2"/>
    </font>
    <font>
      <b/>
      <i/>
      <sz val="12"/>
      <name val=".VnTime"/>
      <family val="2"/>
    </font>
    <font>
      <b/>
      <u/>
      <sz val="12"/>
      <name val=".VnTime"/>
      <family val="2"/>
    </font>
    <font>
      <b/>
      <u/>
      <sz val="10"/>
      <name val=".VnTime"/>
      <family val="2"/>
    </font>
    <font>
      <b/>
      <u/>
      <sz val="10"/>
      <name val=".VnTime"/>
    </font>
    <font>
      <b/>
      <i/>
      <u/>
      <sz val="10"/>
      <name val=".VnTime"/>
    </font>
    <font>
      <b/>
      <i/>
      <u/>
      <sz val="10"/>
      <name val=".VnTime"/>
      <family val="2"/>
    </font>
    <font>
      <u/>
      <sz val="12"/>
      <name val=".VnTime"/>
    </font>
    <font>
      <u/>
      <sz val="10"/>
      <name val=".VnTime"/>
      <family val="2"/>
    </font>
    <font>
      <u/>
      <sz val="10"/>
      <name val=".VnTime"/>
    </font>
    <font>
      <sz val="11"/>
      <name val=".VnTime"/>
      <family val="2"/>
    </font>
    <font>
      <sz val="12"/>
      <color indexed="9"/>
      <name val=".VnTime"/>
    </font>
    <font>
      <i/>
      <sz val="11"/>
      <name val=".VnTime"/>
    </font>
    <font>
      <i/>
      <sz val="11"/>
      <name val=".VnTime"/>
      <family val="2"/>
    </font>
    <font>
      <i/>
      <sz val="9"/>
      <name val=".VnTime"/>
      <family val="2"/>
    </font>
    <font>
      <b/>
      <u/>
      <sz val="9"/>
      <name val=".VnTime"/>
      <family val="2"/>
    </font>
    <font>
      <b/>
      <i/>
      <sz val="8"/>
      <name val=".VnTime"/>
      <family val="2"/>
    </font>
    <font>
      <u/>
      <sz val="9"/>
      <name val=".VnTime"/>
      <family val="2"/>
    </font>
    <font>
      <b/>
      <sz val="12"/>
      <color indexed="8"/>
      <name val=".VnTime"/>
      <family val="2"/>
    </font>
    <font>
      <b/>
      <i/>
      <sz val="12"/>
      <color indexed="8"/>
      <name val=".VnTime"/>
      <family val="2"/>
    </font>
    <font>
      <sz val="12"/>
      <color indexed="8"/>
      <name val=".VnTime"/>
      <family val="2"/>
    </font>
    <font>
      <b/>
      <i/>
      <u/>
      <sz val="12"/>
      <name val=".VnTime"/>
      <family val="2"/>
    </font>
    <font>
      <sz val="11"/>
      <color indexed="8"/>
      <name val=".VnTime"/>
      <family val="2"/>
    </font>
    <font>
      <sz val="12"/>
      <color indexed="9"/>
      <name val=".VnTime"/>
      <family val="2"/>
    </font>
    <font>
      <i/>
      <sz val="11"/>
      <color indexed="8"/>
      <name val=".VnTime"/>
      <family val="2"/>
    </font>
    <font>
      <i/>
      <sz val="12"/>
      <name val=".VnTime"/>
      <family val="2"/>
    </font>
    <font>
      <b/>
      <i/>
      <sz val="10"/>
      <color indexed="8"/>
      <name val=".VnTime"/>
      <family val="2"/>
    </font>
    <font>
      <i/>
      <sz val="12"/>
      <color indexed="8"/>
      <name val=".VnTime"/>
      <family val="2"/>
    </font>
    <font>
      <b/>
      <sz val="12"/>
      <name val=".VnTimeH"/>
      <family val="2"/>
    </font>
    <font>
      <i/>
      <sz val="12"/>
      <color indexed="9"/>
      <name val=".VnTime"/>
      <family val="2"/>
    </font>
    <font>
      <b/>
      <i/>
      <u/>
      <sz val="9"/>
      <name val=".VnTime"/>
      <family val="2"/>
    </font>
    <font>
      <b/>
      <sz val="11"/>
      <color indexed="8"/>
      <name val=".VnTime"/>
      <family val="2"/>
    </font>
    <font>
      <u/>
      <sz val="11"/>
      <name val=".VnTime"/>
      <family val="2"/>
    </font>
    <font>
      <b/>
      <u/>
      <sz val="11"/>
      <name val=".VnTime"/>
      <family val="2"/>
    </font>
    <font>
      <i/>
      <sz val="8"/>
      <name val=".VnTime"/>
      <family val="2"/>
    </font>
    <font>
      <sz val="9"/>
      <color indexed="9"/>
      <name val=".VnTime"/>
      <family val="2"/>
    </font>
    <font>
      <b/>
      <i/>
      <sz val="12"/>
      <color indexed="9"/>
      <name val=".VnTime"/>
      <family val="2"/>
    </font>
    <font>
      <b/>
      <i/>
      <sz val="11"/>
      <name val=".VnTime"/>
    </font>
    <font>
      <b/>
      <i/>
      <u/>
      <sz val="11"/>
      <name val=".VnTime"/>
      <family val="2"/>
    </font>
    <font>
      <i/>
      <u/>
      <sz val="9"/>
      <name val=".VnTime"/>
      <family val="2"/>
    </font>
    <font>
      <i/>
      <sz val="12"/>
      <name val=".VnTime"/>
    </font>
    <font>
      <b/>
      <i/>
      <sz val="8"/>
      <name val=".VnTime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0" fillId="0" borderId="0"/>
  </cellStyleXfs>
  <cellXfs count="752">
    <xf numFmtId="0" fontId="0" fillId="0" borderId="0" xfId="0"/>
    <xf numFmtId="0" fontId="3" fillId="0" borderId="0" xfId="0" applyFont="1" applyAlignment="1">
      <alignment horizontal="left"/>
    </xf>
    <xf numFmtId="3" fontId="4" fillId="2" borderId="0" xfId="0" applyNumberFormat="1" applyFont="1" applyFill="1" applyAlignment="1">
      <alignment horizontal="right"/>
    </xf>
    <xf numFmtId="3" fontId="4" fillId="2" borderId="0" xfId="0" applyNumberFormat="1" applyFont="1" applyFill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left"/>
    </xf>
    <xf numFmtId="3" fontId="7" fillId="2" borderId="0" xfId="0" applyNumberFormat="1" applyFont="1" applyFill="1" applyAlignment="1">
      <alignment horizontal="right"/>
    </xf>
    <xf numFmtId="3" fontId="8" fillId="2" borderId="0" xfId="0" applyNumberFormat="1" applyFont="1" applyFill="1" applyAlignment="1">
      <alignment horizontal="center"/>
    </xf>
    <xf numFmtId="0" fontId="7" fillId="0" borderId="0" xfId="0" applyFont="1"/>
    <xf numFmtId="0" fontId="2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9" fillId="2" borderId="0" xfId="0" applyFont="1" applyFill="1" applyAlignment="1">
      <alignment horizontal="center" vertical="center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3" fontId="15" fillId="2" borderId="0" xfId="0" applyNumberFormat="1" applyFont="1" applyFill="1" applyAlignment="1">
      <alignment horizontal="right"/>
    </xf>
    <xf numFmtId="0" fontId="15" fillId="0" borderId="0" xfId="0" applyFont="1"/>
    <xf numFmtId="0" fontId="4" fillId="0" borderId="1" xfId="0" applyFont="1" applyBorder="1"/>
    <xf numFmtId="0" fontId="5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3" fontId="16" fillId="2" borderId="1" xfId="0" applyNumberFormat="1" applyFont="1" applyFill="1" applyBorder="1" applyAlignment="1">
      <alignment horizontal="center" vertical="center"/>
    </xf>
    <xf numFmtId="3" fontId="12" fillId="2" borderId="1" xfId="0" applyNumberFormat="1" applyFont="1" applyFill="1" applyBorder="1" applyAlignment="1">
      <alignment horizontal="center"/>
    </xf>
    <xf numFmtId="0" fontId="17" fillId="2" borderId="2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3" fontId="12" fillId="2" borderId="2" xfId="0" applyNumberFormat="1" applyFont="1" applyFill="1" applyBorder="1" applyAlignment="1">
      <alignment horizontal="center" vertical="center"/>
    </xf>
    <xf numFmtId="3" fontId="16" fillId="2" borderId="2" xfId="0" applyNumberFormat="1" applyFont="1" applyFill="1" applyBorder="1" applyAlignment="1">
      <alignment horizontal="left" vertical="center"/>
    </xf>
    <xf numFmtId="0" fontId="17" fillId="0" borderId="0" xfId="0" applyFont="1"/>
    <xf numFmtId="0" fontId="16" fillId="2" borderId="2" xfId="0" applyFont="1" applyFill="1" applyBorder="1" applyAlignment="1">
      <alignment horizontal="center" vertical="center"/>
    </xf>
    <xf numFmtId="0" fontId="16" fillId="2" borderId="2" xfId="0" applyNumberFormat="1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3" fontId="12" fillId="2" borderId="3" xfId="0" applyNumberFormat="1" applyFont="1" applyFill="1" applyBorder="1" applyAlignment="1">
      <alignment horizontal="center" vertical="center"/>
    </xf>
    <xf numFmtId="0" fontId="12" fillId="2" borderId="3" xfId="0" applyNumberFormat="1" applyFont="1" applyFill="1" applyBorder="1" applyAlignment="1">
      <alignment horizontal="center" vertical="center"/>
    </xf>
    <xf numFmtId="0" fontId="16" fillId="0" borderId="4" xfId="0" applyFont="1" applyBorder="1" applyAlignment="1">
      <alignment horizontal="left"/>
    </xf>
    <xf numFmtId="49" fontId="5" fillId="0" borderId="5" xfId="0" quotePrefix="1" applyNumberFormat="1" applyFont="1" applyBorder="1" applyAlignment="1">
      <alignment horizontal="left"/>
    </xf>
    <xf numFmtId="0" fontId="3" fillId="0" borderId="5" xfId="0" quotePrefix="1" applyFont="1" applyBorder="1" applyAlignment="1">
      <alignment horizontal="left"/>
    </xf>
    <xf numFmtId="3" fontId="12" fillId="0" borderId="6" xfId="0" quotePrefix="1" applyNumberFormat="1" applyFont="1" applyBorder="1" applyAlignment="1"/>
    <xf numFmtId="3" fontId="19" fillId="0" borderId="7" xfId="0" quotePrefix="1" applyNumberFormat="1" applyFont="1" applyBorder="1" applyAlignment="1">
      <alignment horizontal="right"/>
    </xf>
    <xf numFmtId="3" fontId="19" fillId="0" borderId="8" xfId="0" quotePrefix="1" applyNumberFormat="1" applyFont="1" applyBorder="1" applyAlignment="1">
      <alignment horizontal="right"/>
    </xf>
    <xf numFmtId="3" fontId="8" fillId="0" borderId="0" xfId="0" applyNumberFormat="1" applyFont="1"/>
    <xf numFmtId="0" fontId="8" fillId="0" borderId="0" xfId="0" applyFont="1"/>
    <xf numFmtId="0" fontId="16" fillId="0" borderId="9" xfId="0" applyFont="1" applyBorder="1" applyAlignment="1">
      <alignment horizontal="left"/>
    </xf>
    <xf numFmtId="49" fontId="5" fillId="0" borderId="10" xfId="0" quotePrefix="1" applyNumberFormat="1" applyFont="1" applyBorder="1" applyAlignment="1">
      <alignment horizontal="left"/>
    </xf>
    <xf numFmtId="0" fontId="3" fillId="0" borderId="10" xfId="0" quotePrefix="1" applyFont="1" applyBorder="1" applyAlignment="1">
      <alignment horizontal="left"/>
    </xf>
    <xf numFmtId="3" fontId="12" fillId="0" borderId="11" xfId="0" quotePrefix="1" applyNumberFormat="1" applyFont="1" applyBorder="1" applyAlignment="1"/>
    <xf numFmtId="3" fontId="19" fillId="2" borderId="5" xfId="0" quotePrefix="1" applyNumberFormat="1" applyFont="1" applyFill="1" applyBorder="1" applyAlignment="1">
      <alignment horizontal="right"/>
    </xf>
    <xf numFmtId="49" fontId="13" fillId="0" borderId="10" xfId="0" quotePrefix="1" applyNumberFormat="1" applyFont="1" applyBorder="1" applyAlignment="1">
      <alignment horizontal="left"/>
    </xf>
    <xf numFmtId="0" fontId="20" fillId="0" borderId="9" xfId="0" quotePrefix="1" applyFont="1" applyBorder="1" applyAlignment="1">
      <alignment horizontal="left"/>
    </xf>
    <xf numFmtId="49" fontId="21" fillId="0" borderId="10" xfId="0" quotePrefix="1" applyNumberFormat="1" applyFont="1" applyBorder="1" applyAlignment="1">
      <alignment horizontal="left"/>
    </xf>
    <xf numFmtId="0" fontId="22" fillId="0" borderId="10" xfId="0" quotePrefix="1" applyFont="1" applyBorder="1" applyAlignment="1">
      <alignment horizontal="left"/>
    </xf>
    <xf numFmtId="3" fontId="23" fillId="0" borderId="11" xfId="0" quotePrefix="1" applyNumberFormat="1" applyFont="1" applyBorder="1" applyAlignment="1"/>
    <xf numFmtId="0" fontId="24" fillId="0" borderId="0" xfId="0" applyFont="1"/>
    <xf numFmtId="3" fontId="27" fillId="0" borderId="11" xfId="0" quotePrefix="1" applyNumberFormat="1" applyFont="1" applyBorder="1" applyAlignment="1"/>
    <xf numFmtId="37" fontId="12" fillId="0" borderId="11" xfId="0" quotePrefix="1" applyNumberFormat="1" applyFont="1" applyBorder="1" applyAlignment="1">
      <alignment horizontal="right"/>
    </xf>
    <xf numFmtId="37" fontId="19" fillId="0" borderId="8" xfId="0" quotePrefix="1" applyNumberFormat="1" applyFont="1" applyBorder="1" applyAlignment="1">
      <alignment horizontal="right"/>
    </xf>
    <xf numFmtId="0" fontId="15" fillId="0" borderId="9" xfId="0" applyFont="1" applyBorder="1" applyAlignment="1">
      <alignment horizontal="left"/>
    </xf>
    <xf numFmtId="49" fontId="25" fillId="0" borderId="10" xfId="0" applyNumberFormat="1" applyFont="1" applyBorder="1" applyAlignment="1">
      <alignment horizontal="left"/>
    </xf>
    <xf numFmtId="0" fontId="14" fillId="0" borderId="10" xfId="0" quotePrefix="1" applyFont="1" applyBorder="1" applyAlignment="1">
      <alignment horizontal="left"/>
    </xf>
    <xf numFmtId="3" fontId="12" fillId="0" borderId="11" xfId="0" quotePrefix="1" applyNumberFormat="1" applyFont="1" applyBorder="1" applyAlignment="1">
      <alignment horizontal="left"/>
    </xf>
    <xf numFmtId="37" fontId="26" fillId="2" borderId="5" xfId="0" quotePrefix="1" applyNumberFormat="1" applyFont="1" applyFill="1" applyBorder="1" applyAlignment="1"/>
    <xf numFmtId="0" fontId="16" fillId="2" borderId="9" xfId="0" applyFont="1" applyFill="1" applyBorder="1" applyAlignment="1">
      <alignment horizontal="left"/>
    </xf>
    <xf numFmtId="49" fontId="5" fillId="2" borderId="10" xfId="0" quotePrefix="1" applyNumberFormat="1" applyFont="1" applyFill="1" applyBorder="1" applyAlignment="1">
      <alignment horizontal="left"/>
    </xf>
    <xf numFmtId="0" fontId="3" fillId="2" borderId="10" xfId="0" quotePrefix="1" applyFont="1" applyFill="1" applyBorder="1" applyAlignment="1">
      <alignment horizontal="left"/>
    </xf>
    <xf numFmtId="3" fontId="19" fillId="2" borderId="10" xfId="0" quotePrefix="1" applyNumberFormat="1" applyFont="1" applyFill="1" applyBorder="1" applyAlignment="1">
      <alignment horizontal="right"/>
    </xf>
    <xf numFmtId="0" fontId="8" fillId="2" borderId="0" xfId="0" applyFont="1" applyFill="1"/>
    <xf numFmtId="0" fontId="26" fillId="0" borderId="12" xfId="0" applyFont="1" applyBorder="1" applyAlignment="1">
      <alignment horizontal="left"/>
    </xf>
    <xf numFmtId="49" fontId="5" fillId="0" borderId="13" xfId="0" applyNumberFormat="1" applyFont="1" applyBorder="1" applyAlignment="1">
      <alignment horizontal="left"/>
    </xf>
    <xf numFmtId="0" fontId="3" fillId="0" borderId="13" xfId="0" quotePrefix="1" applyFont="1" applyBorder="1" applyAlignment="1">
      <alignment horizontal="left"/>
    </xf>
    <xf numFmtId="3" fontId="19" fillId="2" borderId="13" xfId="0" quotePrefix="1" applyNumberFormat="1" applyFont="1" applyFill="1" applyBorder="1" applyAlignment="1">
      <alignment horizontal="right"/>
    </xf>
    <xf numFmtId="3" fontId="19" fillId="2" borderId="14" xfId="0" quotePrefix="1" applyNumberFormat="1" applyFont="1" applyFill="1" applyBorder="1" applyAlignment="1">
      <alignment horizontal="right"/>
    </xf>
    <xf numFmtId="0" fontId="16" fillId="0" borderId="15" xfId="0" applyFont="1" applyBorder="1" applyAlignment="1">
      <alignment horizontal="left"/>
    </xf>
    <xf numFmtId="49" fontId="13" fillId="0" borderId="16" xfId="0" quotePrefix="1" applyNumberFormat="1" applyFont="1" applyBorder="1" applyAlignment="1">
      <alignment horizontal="left"/>
    </xf>
    <xf numFmtId="0" fontId="3" fillId="0" borderId="16" xfId="0" quotePrefix="1" applyFont="1" applyBorder="1" applyAlignment="1">
      <alignment horizontal="left"/>
    </xf>
    <xf numFmtId="3" fontId="19" fillId="2" borderId="16" xfId="0" quotePrefix="1" applyNumberFormat="1" applyFont="1" applyFill="1" applyBorder="1" applyAlignment="1">
      <alignment horizontal="right"/>
    </xf>
    <xf numFmtId="0" fontId="16" fillId="0" borderId="0" xfId="0" quotePrefix="1" applyFont="1" applyBorder="1" applyAlignment="1">
      <alignment horizontal="left"/>
    </xf>
    <xf numFmtId="49" fontId="5" fillId="0" borderId="0" xfId="0" quotePrefix="1" applyNumberFormat="1" applyFont="1" applyBorder="1" applyAlignment="1">
      <alignment horizontal="left"/>
    </xf>
    <xf numFmtId="0" fontId="3" fillId="0" borderId="0" xfId="0" quotePrefix="1" applyFont="1" applyBorder="1" applyAlignment="1">
      <alignment horizontal="left"/>
    </xf>
    <xf numFmtId="3" fontId="19" fillId="2" borderId="0" xfId="0" quotePrefix="1" applyNumberFormat="1" applyFont="1" applyFill="1" applyBorder="1" applyAlignment="1">
      <alignment horizontal="right"/>
    </xf>
    <xf numFmtId="37" fontId="13" fillId="2" borderId="0" xfId="0" quotePrefix="1" applyNumberFormat="1" applyFont="1" applyFill="1" applyBorder="1" applyAlignment="1">
      <alignment horizontal="right"/>
    </xf>
    <xf numFmtId="3" fontId="28" fillId="2" borderId="0" xfId="0" applyNumberFormat="1" applyFont="1" applyFill="1" applyAlignment="1"/>
    <xf numFmtId="0" fontId="29" fillId="0" borderId="0" xfId="0" applyFont="1"/>
    <xf numFmtId="3" fontId="29" fillId="2" borderId="0" xfId="0" applyNumberFormat="1" applyFont="1" applyFill="1" applyAlignment="1">
      <alignment horizontal="left"/>
    </xf>
    <xf numFmtId="0" fontId="23" fillId="0" borderId="0" xfId="0" applyFont="1"/>
    <xf numFmtId="3" fontId="23" fillId="2" borderId="0" xfId="0" applyNumberFormat="1" applyFont="1" applyFill="1" applyAlignment="1">
      <alignment horizontal="left"/>
    </xf>
    <xf numFmtId="3" fontId="8" fillId="2" borderId="0" xfId="0" applyNumberFormat="1" applyFont="1" applyFill="1" applyAlignment="1">
      <alignment horizontal="right"/>
    </xf>
    <xf numFmtId="0" fontId="12" fillId="0" borderId="0" xfId="0" applyFont="1"/>
    <xf numFmtId="3" fontId="12" fillId="2" borderId="0" xfId="0" applyNumberFormat="1" applyFont="1" applyFill="1" applyAlignment="1">
      <alignment horizontal="left"/>
    </xf>
    <xf numFmtId="3" fontId="12" fillId="2" borderId="0" xfId="0" applyNumberFormat="1" applyFont="1" applyFill="1" applyAlignment="1">
      <alignment horizontal="right"/>
    </xf>
    <xf numFmtId="3" fontId="12" fillId="2" borderId="0" xfId="0" applyNumberFormat="1" applyFont="1" applyFill="1" applyAlignment="1">
      <alignment horizontal="center"/>
    </xf>
    <xf numFmtId="0" fontId="31" fillId="2" borderId="0" xfId="2" applyFont="1" applyFill="1" applyAlignment="1"/>
    <xf numFmtId="0" fontId="12" fillId="2" borderId="0" xfId="2" applyFont="1" applyFill="1" applyAlignment="1"/>
    <xf numFmtId="0" fontId="32" fillId="2" borderId="0" xfId="2" applyFont="1" applyFill="1"/>
    <xf numFmtId="0" fontId="12" fillId="2" borderId="0" xfId="2" applyFont="1" applyFill="1" applyAlignment="1">
      <alignment horizontal="center"/>
    </xf>
    <xf numFmtId="0" fontId="33" fillId="0" borderId="0" xfId="0" applyFont="1"/>
    <xf numFmtId="0" fontId="12" fillId="2" borderId="0" xfId="2" applyFont="1" applyFill="1" applyAlignment="1">
      <alignment horizontal="left"/>
    </xf>
    <xf numFmtId="0" fontId="23" fillId="2" borderId="0" xfId="2" applyFont="1" applyFill="1"/>
    <xf numFmtId="0" fontId="32" fillId="2" borderId="0" xfId="2" applyFont="1" applyFill="1" applyAlignment="1">
      <alignment horizontal="left"/>
    </xf>
    <xf numFmtId="0" fontId="34" fillId="2" borderId="0" xfId="0" applyFont="1" applyFill="1" applyAlignment="1">
      <alignment horizontal="left"/>
    </xf>
    <xf numFmtId="0" fontId="35" fillId="2" borderId="0" xfId="0" applyFont="1" applyFill="1" applyAlignment="1">
      <alignment horizontal="center"/>
    </xf>
    <xf numFmtId="0" fontId="35" fillId="2" borderId="0" xfId="0" applyFont="1" applyFill="1" applyAlignment="1">
      <alignment horizontal="right"/>
    </xf>
    <xf numFmtId="0" fontId="36" fillId="2" borderId="0" xfId="0" applyFont="1" applyFill="1"/>
    <xf numFmtId="0" fontId="35" fillId="2" borderId="0" xfId="0" applyFont="1" applyFill="1" applyAlignment="1">
      <alignment horizontal="left"/>
    </xf>
    <xf numFmtId="0" fontId="36" fillId="2" borderId="0" xfId="0" applyFont="1" applyFill="1" applyAlignment="1">
      <alignment horizontal="center"/>
    </xf>
    <xf numFmtId="0" fontId="36" fillId="2" borderId="0" xfId="0" applyFont="1" applyFill="1" applyAlignment="1">
      <alignment horizontal="right"/>
    </xf>
    <xf numFmtId="0" fontId="35" fillId="2" borderId="0" xfId="0" applyFont="1" applyFill="1"/>
    <xf numFmtId="0" fontId="37" fillId="2" borderId="17" xfId="0" applyFont="1" applyFill="1" applyBorder="1" applyAlignment="1">
      <alignment horizontal="center"/>
    </xf>
    <xf numFmtId="0" fontId="38" fillId="2" borderId="17" xfId="0" applyFont="1" applyFill="1" applyBorder="1" applyAlignment="1">
      <alignment horizontal="center"/>
    </xf>
    <xf numFmtId="0" fontId="35" fillId="2" borderId="17" xfId="0" applyFont="1" applyFill="1" applyBorder="1" applyAlignment="1">
      <alignment horizontal="center"/>
    </xf>
    <xf numFmtId="0" fontId="35" fillId="0" borderId="0" xfId="0" applyFont="1" applyFill="1"/>
    <xf numFmtId="0" fontId="37" fillId="2" borderId="14" xfId="0" applyFont="1" applyFill="1" applyBorder="1" applyAlignment="1">
      <alignment horizontal="center"/>
    </xf>
    <xf numFmtId="0" fontId="38" fillId="2" borderId="14" xfId="0" applyFont="1" applyFill="1" applyBorder="1" applyAlignment="1">
      <alignment horizontal="center"/>
    </xf>
    <xf numFmtId="0" fontId="39" fillId="2" borderId="14" xfId="0" applyFont="1" applyFill="1" applyBorder="1" applyAlignment="1">
      <alignment horizontal="center"/>
    </xf>
    <xf numFmtId="14" fontId="35" fillId="2" borderId="14" xfId="0" applyNumberFormat="1" applyFont="1" applyFill="1" applyBorder="1" applyAlignment="1">
      <alignment horizontal="center"/>
    </xf>
    <xf numFmtId="0" fontId="37" fillId="2" borderId="18" xfId="0" applyFont="1" applyFill="1" applyBorder="1" applyAlignment="1">
      <alignment horizontal="center"/>
    </xf>
    <xf numFmtId="0" fontId="38" fillId="2" borderId="18" xfId="0" applyFont="1" applyFill="1" applyBorder="1" applyAlignment="1">
      <alignment horizontal="center"/>
    </xf>
    <xf numFmtId="0" fontId="40" fillId="2" borderId="18" xfId="0" applyFont="1" applyFill="1" applyBorder="1" applyAlignment="1">
      <alignment horizontal="center"/>
    </xf>
    <xf numFmtId="14" fontId="35" fillId="2" borderId="18" xfId="0" applyNumberFormat="1" applyFont="1" applyFill="1" applyBorder="1" applyAlignment="1">
      <alignment horizontal="center"/>
    </xf>
    <xf numFmtId="0" fontId="37" fillId="2" borderId="14" xfId="0" applyFont="1" applyFill="1" applyBorder="1" applyAlignment="1">
      <alignment horizontal="left"/>
    </xf>
    <xf numFmtId="0" fontId="40" fillId="2" borderId="5" xfId="0" applyFont="1" applyFill="1" applyBorder="1" applyAlignment="1">
      <alignment horizontal="center"/>
    </xf>
    <xf numFmtId="3" fontId="35" fillId="2" borderId="5" xfId="1" applyNumberFormat="1" applyFont="1" applyFill="1" applyBorder="1" applyAlignment="1">
      <alignment horizontal="right"/>
    </xf>
    <xf numFmtId="0" fontId="40" fillId="2" borderId="10" xfId="0" applyFont="1" applyFill="1" applyBorder="1" applyAlignment="1">
      <alignment horizontal="left"/>
    </xf>
    <xf numFmtId="0" fontId="40" fillId="2" borderId="10" xfId="0" applyFont="1" applyFill="1" applyBorder="1" applyAlignment="1">
      <alignment horizontal="center"/>
    </xf>
    <xf numFmtId="3" fontId="35" fillId="2" borderId="10" xfId="1" applyNumberFormat="1" applyFont="1" applyFill="1" applyBorder="1" applyAlignment="1">
      <alignment horizontal="right"/>
    </xf>
    <xf numFmtId="0" fontId="38" fillId="2" borderId="10" xfId="0" applyFont="1" applyFill="1" applyBorder="1" applyAlignment="1">
      <alignment horizontal="left"/>
    </xf>
    <xf numFmtId="0" fontId="38" fillId="2" borderId="10" xfId="0" applyFont="1" applyFill="1" applyBorder="1" applyAlignment="1">
      <alignment horizontal="center"/>
    </xf>
    <xf numFmtId="3" fontId="36" fillId="2" borderId="10" xfId="0" applyNumberFormat="1" applyFont="1" applyFill="1" applyBorder="1" applyAlignment="1">
      <alignment horizontal="right"/>
    </xf>
    <xf numFmtId="37" fontId="36" fillId="2" borderId="10" xfId="0" applyNumberFormat="1" applyFont="1" applyFill="1" applyBorder="1" applyAlignment="1">
      <alignment horizontal="right"/>
    </xf>
    <xf numFmtId="0" fontId="37" fillId="2" borderId="13" xfId="0" applyFont="1" applyFill="1" applyBorder="1" applyAlignment="1">
      <alignment horizontal="left"/>
    </xf>
    <xf numFmtId="0" fontId="36" fillId="0" borderId="0" xfId="0" applyFont="1" applyFill="1"/>
    <xf numFmtId="3" fontId="35" fillId="2" borderId="10" xfId="0" applyNumberFormat="1" applyFont="1" applyFill="1" applyBorder="1" applyAlignment="1">
      <alignment horizontal="right"/>
    </xf>
    <xf numFmtId="0" fontId="41" fillId="2" borderId="10" xfId="0" applyFont="1" applyFill="1" applyBorder="1" applyAlignment="1">
      <alignment horizontal="left"/>
    </xf>
    <xf numFmtId="0" fontId="41" fillId="2" borderId="10" xfId="0" applyFont="1" applyFill="1" applyBorder="1" applyAlignment="1">
      <alignment horizontal="center"/>
    </xf>
    <xf numFmtId="3" fontId="42" fillId="2" borderId="10" xfId="0" applyNumberFormat="1" applyFont="1" applyFill="1" applyBorder="1" applyAlignment="1">
      <alignment horizontal="right"/>
    </xf>
    <xf numFmtId="164" fontId="42" fillId="2" borderId="0" xfId="0" applyNumberFormat="1" applyFont="1" applyFill="1"/>
    <xf numFmtId="37" fontId="42" fillId="2" borderId="10" xfId="0" applyNumberFormat="1" applyFont="1" applyFill="1" applyBorder="1" applyAlignment="1">
      <alignment horizontal="right"/>
    </xf>
    <xf numFmtId="0" fontId="42" fillId="2" borderId="0" xfId="0" applyFont="1" applyFill="1"/>
    <xf numFmtId="0" fontId="40" fillId="2" borderId="14" xfId="0" applyFont="1" applyFill="1" applyBorder="1" applyAlignment="1">
      <alignment horizontal="left"/>
    </xf>
    <xf numFmtId="0" fontId="40" fillId="2" borderId="14" xfId="0" applyFont="1" applyFill="1" applyBorder="1" applyAlignment="1">
      <alignment horizontal="center"/>
    </xf>
    <xf numFmtId="3" fontId="36" fillId="2" borderId="19" xfId="0" applyNumberFormat="1" applyFont="1" applyFill="1" applyBorder="1" applyAlignment="1">
      <alignment horizontal="right"/>
    </xf>
    <xf numFmtId="0" fontId="37" fillId="2" borderId="20" xfId="0" applyFont="1" applyFill="1" applyBorder="1" applyAlignment="1">
      <alignment horizontal="left"/>
    </xf>
    <xf numFmtId="0" fontId="40" fillId="2" borderId="20" xfId="0" applyFont="1" applyFill="1" applyBorder="1" applyAlignment="1">
      <alignment horizontal="center"/>
    </xf>
    <xf numFmtId="3" fontId="35" fillId="2" borderId="20" xfId="0" applyNumberFormat="1" applyFont="1" applyFill="1" applyBorder="1" applyAlignment="1">
      <alignment horizontal="right"/>
    </xf>
    <xf numFmtId="0" fontId="37" fillId="2" borderId="21" xfId="0" applyFont="1" applyFill="1" applyBorder="1" applyAlignment="1">
      <alignment horizontal="center"/>
    </xf>
    <xf numFmtId="0" fontId="40" fillId="2" borderId="21" xfId="0" applyFont="1" applyFill="1" applyBorder="1" applyAlignment="1">
      <alignment horizontal="center"/>
    </xf>
    <xf numFmtId="3" fontId="35" fillId="2" borderId="18" xfId="0" applyNumberFormat="1" applyFont="1" applyFill="1" applyBorder="1" applyAlignment="1">
      <alignment horizontal="right"/>
    </xf>
    <xf numFmtId="0" fontId="37" fillId="2" borderId="10" xfId="0" applyFont="1" applyFill="1" applyBorder="1" applyAlignment="1">
      <alignment horizontal="left"/>
    </xf>
    <xf numFmtId="3" fontId="35" fillId="2" borderId="5" xfId="0" applyNumberFormat="1" applyFont="1" applyFill="1" applyBorder="1" applyAlignment="1">
      <alignment horizontal="right"/>
    </xf>
    <xf numFmtId="0" fontId="38" fillId="2" borderId="13" xfId="0" applyFont="1" applyFill="1" applyBorder="1" applyAlignment="1">
      <alignment horizontal="left"/>
    </xf>
    <xf numFmtId="0" fontId="38" fillId="2" borderId="13" xfId="0" applyFont="1" applyFill="1" applyBorder="1" applyAlignment="1">
      <alignment horizontal="center"/>
    </xf>
    <xf numFmtId="3" fontId="36" fillId="2" borderId="13" xfId="0" applyNumberFormat="1" applyFont="1" applyFill="1" applyBorder="1" applyAlignment="1">
      <alignment horizontal="right"/>
    </xf>
    <xf numFmtId="0" fontId="43" fillId="2" borderId="13" xfId="0" applyFont="1" applyFill="1" applyBorder="1" applyAlignment="1">
      <alignment horizontal="left"/>
    </xf>
    <xf numFmtId="0" fontId="40" fillId="2" borderId="13" xfId="0" applyFont="1" applyFill="1" applyBorder="1" applyAlignment="1">
      <alignment horizontal="center"/>
    </xf>
    <xf numFmtId="3" fontId="35" fillId="2" borderId="13" xfId="0" applyNumberFormat="1" applyFont="1" applyFill="1" applyBorder="1" applyAlignment="1">
      <alignment horizontal="right"/>
    </xf>
    <xf numFmtId="3" fontId="36" fillId="2" borderId="14" xfId="0" applyNumberFormat="1" applyFont="1" applyFill="1" applyBorder="1" applyAlignment="1">
      <alignment horizontal="right"/>
    </xf>
    <xf numFmtId="0" fontId="37" fillId="2" borderId="0" xfId="0" applyFont="1" applyFill="1" applyBorder="1" applyAlignment="1">
      <alignment horizontal="left"/>
    </xf>
    <xf numFmtId="0" fontId="40" fillId="2" borderId="0" xfId="0" applyFont="1" applyFill="1" applyBorder="1" applyAlignment="1">
      <alignment horizontal="center"/>
    </xf>
    <xf numFmtId="3" fontId="35" fillId="2" borderId="0" xfId="0" applyNumberFormat="1" applyFont="1" applyFill="1" applyBorder="1" applyAlignment="1">
      <alignment horizontal="right"/>
    </xf>
    <xf numFmtId="0" fontId="34" fillId="2" borderId="0" xfId="0" applyFont="1" applyFill="1"/>
    <xf numFmtId="0" fontId="40" fillId="2" borderId="0" xfId="0" applyFont="1" applyFill="1" applyAlignment="1">
      <alignment horizontal="center"/>
    </xf>
    <xf numFmtId="0" fontId="40" fillId="2" borderId="22" xfId="0" applyFont="1" applyFill="1" applyBorder="1" applyAlignment="1">
      <alignment horizontal="center"/>
    </xf>
    <xf numFmtId="0" fontId="44" fillId="2" borderId="22" xfId="0" applyFont="1" applyFill="1" applyBorder="1" applyAlignment="1">
      <alignment horizontal="center"/>
    </xf>
    <xf numFmtId="3" fontId="35" fillId="2" borderId="17" xfId="0" applyNumberFormat="1" applyFont="1" applyFill="1" applyBorder="1" applyAlignment="1">
      <alignment horizontal="right"/>
    </xf>
    <xf numFmtId="0" fontId="35" fillId="2" borderId="17" xfId="0" applyFont="1" applyFill="1" applyBorder="1" applyAlignment="1">
      <alignment horizontal="right"/>
    </xf>
    <xf numFmtId="0" fontId="40" fillId="2" borderId="23" xfId="0" applyFont="1" applyFill="1" applyBorder="1" applyAlignment="1">
      <alignment horizontal="center"/>
    </xf>
    <xf numFmtId="0" fontId="44" fillId="2" borderId="18" xfId="0" applyFont="1" applyFill="1" applyBorder="1" applyAlignment="1">
      <alignment horizontal="center"/>
    </xf>
    <xf numFmtId="3" fontId="35" fillId="2" borderId="14" xfId="0" applyNumberFormat="1" applyFont="1" applyFill="1" applyBorder="1" applyAlignment="1">
      <alignment horizontal="right"/>
    </xf>
    <xf numFmtId="0" fontId="35" fillId="2" borderId="14" xfId="0" applyFont="1" applyFill="1" applyBorder="1" applyAlignment="1">
      <alignment horizontal="right"/>
    </xf>
    <xf numFmtId="0" fontId="38" fillId="2" borderId="5" xfId="0" applyFont="1" applyFill="1" applyBorder="1" applyAlignment="1">
      <alignment horizontal="left"/>
    </xf>
    <xf numFmtId="0" fontId="45" fillId="2" borderId="24" xfId="0" applyFont="1" applyFill="1" applyBorder="1" applyAlignment="1">
      <alignment horizontal="left"/>
    </xf>
    <xf numFmtId="0" fontId="38" fillId="2" borderId="25" xfId="0" applyFont="1" applyFill="1" applyBorder="1" applyAlignment="1">
      <alignment horizontal="left"/>
    </xf>
    <xf numFmtId="3" fontId="36" fillId="2" borderId="26" xfId="0" applyNumberFormat="1" applyFont="1" applyFill="1" applyBorder="1" applyAlignment="1">
      <alignment horizontal="right"/>
    </xf>
    <xf numFmtId="0" fontId="45" fillId="2" borderId="27" xfId="0" applyFont="1" applyFill="1" applyBorder="1" applyAlignment="1">
      <alignment horizontal="left"/>
    </xf>
    <xf numFmtId="0" fontId="38" fillId="2" borderId="27" xfId="0" applyFont="1" applyFill="1" applyBorder="1" applyAlignment="1">
      <alignment horizontal="left"/>
    </xf>
    <xf numFmtId="3" fontId="36" fillId="2" borderId="27" xfId="0" applyNumberFormat="1" applyFont="1" applyFill="1" applyBorder="1" applyAlignment="1">
      <alignment horizontal="right"/>
    </xf>
    <xf numFmtId="4" fontId="36" fillId="2" borderId="10" xfId="0" applyNumberFormat="1" applyFont="1" applyFill="1" applyBorder="1" applyAlignment="1">
      <alignment horizontal="right"/>
    </xf>
    <xf numFmtId="0" fontId="45" fillId="2" borderId="28" xfId="0" applyFont="1" applyFill="1" applyBorder="1" applyAlignment="1">
      <alignment horizontal="center"/>
    </xf>
    <xf numFmtId="0" fontId="38" fillId="2" borderId="29" xfId="0" applyFont="1" applyFill="1" applyBorder="1" applyAlignment="1">
      <alignment horizontal="center"/>
    </xf>
    <xf numFmtId="4" fontId="36" fillId="2" borderId="14" xfId="0" applyNumberFormat="1" applyFont="1" applyFill="1" applyBorder="1" applyAlignment="1">
      <alignment horizontal="right"/>
    </xf>
    <xf numFmtId="0" fontId="38" fillId="2" borderId="14" xfId="0" applyFont="1" applyFill="1" applyBorder="1" applyAlignment="1">
      <alignment horizontal="left"/>
    </xf>
    <xf numFmtId="0" fontId="45" fillId="2" borderId="29" xfId="0" applyFont="1" applyFill="1" applyBorder="1" applyAlignment="1">
      <alignment horizontal="center"/>
    </xf>
    <xf numFmtId="4" fontId="36" fillId="2" borderId="29" xfId="0" applyNumberFormat="1" applyFont="1" applyFill="1" applyBorder="1" applyAlignment="1">
      <alignment horizontal="right"/>
    </xf>
    <xf numFmtId="0" fontId="45" fillId="2" borderId="5" xfId="0" applyFont="1" applyFill="1" applyBorder="1" applyAlignment="1">
      <alignment horizontal="center"/>
    </xf>
    <xf numFmtId="0" fontId="38" fillId="2" borderId="24" xfId="0" applyFont="1" applyFill="1" applyBorder="1" applyAlignment="1">
      <alignment horizontal="center"/>
    </xf>
    <xf numFmtId="4" fontId="36" fillId="2" borderId="24" xfId="0" applyNumberFormat="1" applyFont="1" applyFill="1" applyBorder="1" applyAlignment="1">
      <alignment horizontal="right"/>
    </xf>
    <xf numFmtId="0" fontId="38" fillId="2" borderId="30" xfId="0" applyFont="1" applyFill="1" applyBorder="1" applyAlignment="1">
      <alignment horizontal="left"/>
    </xf>
    <xf numFmtId="0" fontId="38" fillId="2" borderId="31" xfId="0" applyFont="1" applyFill="1" applyBorder="1" applyAlignment="1">
      <alignment horizontal="left"/>
    </xf>
    <xf numFmtId="3" fontId="36" fillId="2" borderId="30" xfId="0" applyNumberFormat="1" applyFont="1" applyFill="1" applyBorder="1" applyAlignment="1">
      <alignment horizontal="right"/>
    </xf>
    <xf numFmtId="0" fontId="38" fillId="2" borderId="31" xfId="0" applyFont="1" applyFill="1" applyBorder="1" applyAlignment="1">
      <alignment horizontal="right"/>
    </xf>
    <xf numFmtId="0" fontId="34" fillId="2" borderId="0" xfId="0" applyFont="1" applyFill="1" applyBorder="1" applyAlignment="1">
      <alignment horizontal="left"/>
    </xf>
    <xf numFmtId="0" fontId="35" fillId="2" borderId="0" xfId="0" applyFont="1" applyFill="1" applyBorder="1" applyAlignment="1">
      <alignment horizontal="center"/>
    </xf>
    <xf numFmtId="3" fontId="46" fillId="2" borderId="0" xfId="0" applyNumberFormat="1" applyFont="1" applyFill="1" applyBorder="1" applyAlignment="1">
      <alignment horizontal="left"/>
    </xf>
    <xf numFmtId="0" fontId="37" fillId="2" borderId="0" xfId="0" applyFont="1" applyFill="1" applyAlignment="1">
      <alignment horizontal="left"/>
    </xf>
    <xf numFmtId="3" fontId="47" fillId="2" borderId="0" xfId="0" applyNumberFormat="1" applyFont="1" applyFill="1" applyBorder="1" applyAlignment="1">
      <alignment horizontal="left"/>
    </xf>
    <xf numFmtId="0" fontId="41" fillId="2" borderId="0" xfId="0" applyFont="1" applyFill="1" applyAlignment="1">
      <alignment horizontal="left"/>
    </xf>
    <xf numFmtId="3" fontId="40" fillId="2" borderId="0" xfId="0" applyNumberFormat="1" applyFont="1" applyFill="1" applyBorder="1" applyAlignment="1">
      <alignment horizontal="left"/>
    </xf>
    <xf numFmtId="0" fontId="38" fillId="2" borderId="0" xfId="0" applyFont="1" applyFill="1"/>
    <xf numFmtId="0" fontId="42" fillId="2" borderId="0" xfId="0" applyFont="1" applyFill="1" applyAlignment="1">
      <alignment horizontal="left"/>
    </xf>
    <xf numFmtId="0" fontId="48" fillId="2" borderId="0" xfId="0" applyFont="1" applyFill="1" applyAlignment="1">
      <alignment horizontal="left"/>
    </xf>
    <xf numFmtId="3" fontId="46" fillId="2" borderId="0" xfId="0" applyNumberFormat="1" applyFont="1" applyFill="1" applyBorder="1" applyAlignment="1">
      <alignment horizontal="center"/>
    </xf>
    <xf numFmtId="0" fontId="46" fillId="2" borderId="0" xfId="0" applyFont="1" applyFill="1" applyAlignment="1">
      <alignment horizontal="left"/>
    </xf>
    <xf numFmtId="0" fontId="35" fillId="2" borderId="0" xfId="0" applyFont="1" applyFill="1" applyBorder="1" applyAlignment="1">
      <alignment horizontal="left"/>
    </xf>
    <xf numFmtId="0" fontId="35" fillId="2" borderId="0" xfId="0" applyFont="1" applyFill="1" applyBorder="1" applyAlignment="1">
      <alignment horizontal="right"/>
    </xf>
    <xf numFmtId="0" fontId="36" fillId="2" borderId="0" xfId="0" applyFont="1" applyFill="1" applyAlignment="1">
      <alignment horizontal="left"/>
    </xf>
    <xf numFmtId="3" fontId="15" fillId="0" borderId="0" xfId="0" applyNumberFormat="1" applyFont="1"/>
    <xf numFmtId="0" fontId="2" fillId="0" borderId="0" xfId="0" applyFont="1" applyAlignment="1"/>
    <xf numFmtId="0" fontId="49" fillId="0" borderId="0" xfId="0" applyFont="1" applyAlignment="1"/>
    <xf numFmtId="3" fontId="26" fillId="0" borderId="0" xfId="0" applyNumberFormat="1" applyFont="1"/>
    <xf numFmtId="3" fontId="50" fillId="0" borderId="0" xfId="0" applyNumberFormat="1" applyFont="1"/>
    <xf numFmtId="0" fontId="51" fillId="0" borderId="0" xfId="0" applyFont="1" applyAlignment="1">
      <alignment horizontal="left" vertical="center"/>
    </xf>
    <xf numFmtId="0" fontId="52" fillId="0" borderId="0" xfId="0" applyFont="1"/>
    <xf numFmtId="0" fontId="8" fillId="0" borderId="0" xfId="0" applyFont="1" applyAlignment="1">
      <alignment horizontal="left"/>
    </xf>
    <xf numFmtId="0" fontId="53" fillId="2" borderId="32" xfId="0" applyFont="1" applyFill="1" applyBorder="1" applyAlignment="1">
      <alignment horizontal="center" vertical="center"/>
    </xf>
    <xf numFmtId="0" fontId="16" fillId="2" borderId="33" xfId="0" applyFont="1" applyFill="1" applyBorder="1" applyAlignment="1">
      <alignment horizontal="center" vertical="center"/>
    </xf>
    <xf numFmtId="0" fontId="13" fillId="2" borderId="33" xfId="0" applyFont="1" applyFill="1" applyBorder="1" applyAlignment="1">
      <alignment horizontal="center" vertical="center"/>
    </xf>
    <xf numFmtId="3" fontId="27" fillId="0" borderId="1" xfId="0" applyNumberFormat="1" applyFont="1" applyBorder="1" applyAlignment="1">
      <alignment horizontal="center"/>
    </xf>
    <xf numFmtId="0" fontId="17" fillId="2" borderId="34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left" vertical="center"/>
    </xf>
    <xf numFmtId="0" fontId="13" fillId="2" borderId="14" xfId="0" applyFont="1" applyFill="1" applyBorder="1" applyAlignment="1">
      <alignment horizontal="center" vertical="center"/>
    </xf>
    <xf numFmtId="3" fontId="27" fillId="0" borderId="2" xfId="0" applyNumberFormat="1" applyFont="1" applyBorder="1" applyAlignment="1">
      <alignment horizontal="center"/>
    </xf>
    <xf numFmtId="0" fontId="13" fillId="2" borderId="35" xfId="0" applyFont="1" applyFill="1" applyBorder="1" applyAlignment="1">
      <alignment horizontal="center" vertical="center"/>
    </xf>
    <xf numFmtId="0" fontId="17" fillId="2" borderId="36" xfId="0" applyFont="1" applyFill="1" applyBorder="1" applyAlignment="1">
      <alignment horizontal="center" vertical="center"/>
    </xf>
    <xf numFmtId="0" fontId="13" fillId="2" borderId="37" xfId="0" applyFont="1" applyFill="1" applyBorder="1" applyAlignment="1">
      <alignment horizontal="left" vertical="center"/>
    </xf>
    <xf numFmtId="0" fontId="13" fillId="2" borderId="37" xfId="0" applyFont="1" applyFill="1" applyBorder="1" applyAlignment="1">
      <alignment horizontal="center" vertical="center"/>
    </xf>
    <xf numFmtId="0" fontId="27" fillId="0" borderId="3" xfId="0" applyNumberFormat="1" applyFont="1" applyBorder="1" applyAlignment="1">
      <alignment horizontal="center"/>
    </xf>
    <xf numFmtId="0" fontId="54" fillId="0" borderId="4" xfId="0" quotePrefix="1" applyFont="1" applyBorder="1" applyAlignment="1">
      <alignment horizontal="left"/>
    </xf>
    <xf numFmtId="0" fontId="19" fillId="0" borderId="5" xfId="0" quotePrefix="1" applyFont="1" applyBorder="1" applyAlignment="1">
      <alignment horizontal="left"/>
    </xf>
    <xf numFmtId="3" fontId="4" fillId="0" borderId="38" xfId="0" applyNumberFormat="1" applyFont="1" applyBorder="1"/>
    <xf numFmtId="0" fontId="4" fillId="0" borderId="9" xfId="0" quotePrefix="1" applyFont="1" applyBorder="1" applyAlignment="1">
      <alignment horizontal="left"/>
    </xf>
    <xf numFmtId="0" fontId="8" fillId="0" borderId="10" xfId="0" quotePrefix="1" applyFont="1" applyBorder="1" applyAlignment="1">
      <alignment horizontal="left"/>
    </xf>
    <xf numFmtId="3" fontId="55" fillId="0" borderId="39" xfId="0" applyNumberFormat="1" applyFont="1" applyBorder="1"/>
    <xf numFmtId="3" fontId="52" fillId="0" borderId="0" xfId="0" applyNumberFormat="1" applyFont="1"/>
    <xf numFmtId="37" fontId="55" fillId="0" borderId="39" xfId="0" applyNumberFormat="1" applyFont="1" applyBorder="1"/>
    <xf numFmtId="37" fontId="52" fillId="0" borderId="0" xfId="0" applyNumberFormat="1" applyFont="1"/>
    <xf numFmtId="0" fontId="54" fillId="0" borderId="9" xfId="0" quotePrefix="1" applyFont="1" applyBorder="1" applyAlignment="1">
      <alignment horizontal="left"/>
    </xf>
    <xf numFmtId="0" fontId="19" fillId="0" borderId="10" xfId="0" quotePrefix="1" applyFont="1" applyBorder="1" applyAlignment="1">
      <alignment horizontal="left"/>
    </xf>
    <xf numFmtId="37" fontId="56" fillId="0" borderId="39" xfId="0" applyNumberFormat="1" applyFont="1" applyBorder="1"/>
    <xf numFmtId="0" fontId="8" fillId="0" borderId="9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37" fontId="56" fillId="0" borderId="38" xfId="0" applyNumberFormat="1" applyFont="1" applyBorder="1"/>
    <xf numFmtId="37" fontId="54" fillId="0" borderId="39" xfId="0" applyNumberFormat="1" applyFont="1" applyBorder="1"/>
    <xf numFmtId="3" fontId="56" fillId="0" borderId="39" xfId="0" applyNumberFormat="1" applyFont="1" applyBorder="1"/>
    <xf numFmtId="37" fontId="54" fillId="0" borderId="38" xfId="0" applyNumberFormat="1" applyFont="1" applyBorder="1"/>
    <xf numFmtId="0" fontId="54" fillId="0" borderId="40" xfId="0" quotePrefix="1" applyFont="1" applyBorder="1" applyAlignment="1">
      <alignment horizontal="left"/>
    </xf>
    <xf numFmtId="0" fontId="19" fillId="0" borderId="41" xfId="0" quotePrefix="1" applyFont="1" applyBorder="1" applyAlignment="1">
      <alignment horizontal="left"/>
    </xf>
    <xf numFmtId="0" fontId="57" fillId="0" borderId="16" xfId="0" quotePrefix="1" applyFont="1" applyBorder="1" applyAlignment="1">
      <alignment horizontal="left"/>
    </xf>
    <xf numFmtId="3" fontId="54" fillId="0" borderId="40" xfId="0" applyNumberFormat="1" applyFont="1" applyBorder="1"/>
    <xf numFmtId="0" fontId="19" fillId="0" borderId="0" xfId="0" quotePrefix="1" applyFont="1" applyBorder="1" applyAlignment="1">
      <alignment horizontal="left"/>
    </xf>
    <xf numFmtId="37" fontId="12" fillId="0" borderId="0" xfId="0" applyNumberFormat="1" applyFont="1" applyBorder="1"/>
    <xf numFmtId="0" fontId="58" fillId="0" borderId="0" xfId="0" applyFont="1" applyAlignment="1">
      <alignment horizontal="left"/>
    </xf>
    <xf numFmtId="0" fontId="58" fillId="0" borderId="0" xfId="0" applyFont="1"/>
    <xf numFmtId="0" fontId="31" fillId="0" borderId="0" xfId="0" applyFont="1"/>
    <xf numFmtId="0" fontId="31" fillId="0" borderId="0" xfId="0" applyFont="1" applyAlignment="1">
      <alignment horizontal="left"/>
    </xf>
    <xf numFmtId="3" fontId="31" fillId="0" borderId="0" xfId="0" applyNumberFormat="1" applyFont="1"/>
    <xf numFmtId="0" fontId="59" fillId="0" borderId="0" xfId="0" applyFont="1"/>
    <xf numFmtId="0" fontId="59" fillId="0" borderId="0" xfId="0" applyFont="1" applyAlignment="1">
      <alignment horizontal="left"/>
    </xf>
    <xf numFmtId="3" fontId="59" fillId="0" borderId="0" xfId="0" applyNumberFormat="1" applyFont="1" applyAlignment="1">
      <alignment horizontal="left"/>
    </xf>
    <xf numFmtId="0" fontId="27" fillId="0" borderId="0" xfId="0" applyFont="1" applyBorder="1" applyAlignment="1"/>
    <xf numFmtId="0" fontId="0" fillId="0" borderId="0" xfId="0" applyBorder="1"/>
    <xf numFmtId="0" fontId="60" fillId="0" borderId="0" xfId="0" applyFont="1" applyBorder="1" applyAlignment="1">
      <alignment horizontal="center"/>
    </xf>
    <xf numFmtId="0" fontId="60" fillId="0" borderId="0" xfId="0" applyFont="1" applyBorder="1" applyAlignment="1">
      <alignment horizontal="right"/>
    </xf>
    <xf numFmtId="0" fontId="27" fillId="0" borderId="42" xfId="0" applyFont="1" applyBorder="1" applyAlignment="1"/>
    <xf numFmtId="0" fontId="0" fillId="0" borderId="42" xfId="0" applyBorder="1"/>
    <xf numFmtId="0" fontId="0" fillId="0" borderId="42" xfId="0" applyBorder="1" applyAlignment="1">
      <alignment horizontal="right"/>
    </xf>
    <xf numFmtId="0" fontId="8" fillId="0" borderId="17" xfId="0" applyFont="1" applyBorder="1"/>
    <xf numFmtId="0" fontId="12" fillId="0" borderId="17" xfId="0" applyFont="1" applyBorder="1" applyAlignment="1">
      <alignment horizontal="center"/>
    </xf>
    <xf numFmtId="0" fontId="16" fillId="0" borderId="17" xfId="0" applyFont="1" applyBorder="1" applyAlignment="1">
      <alignment horizontal="center"/>
    </xf>
    <xf numFmtId="0" fontId="12" fillId="0" borderId="17" xfId="0" applyFont="1" applyBorder="1" applyAlignment="1"/>
    <xf numFmtId="0" fontId="19" fillId="0" borderId="17" xfId="0" applyFont="1" applyBorder="1" applyAlignment="1">
      <alignment horizontal="center"/>
    </xf>
    <xf numFmtId="0" fontId="8" fillId="0" borderId="18" xfId="0" applyFont="1" applyBorder="1"/>
    <xf numFmtId="0" fontId="61" fillId="0" borderId="18" xfId="0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19" fillId="0" borderId="18" xfId="0" applyFont="1" applyBorder="1" applyAlignment="1">
      <alignment horizontal="center"/>
    </xf>
    <xf numFmtId="0" fontId="12" fillId="0" borderId="21" xfId="0" applyFont="1" applyBorder="1" applyAlignment="1">
      <alignment horizontal="center"/>
    </xf>
    <xf numFmtId="3" fontId="61" fillId="0" borderId="21" xfId="0" applyNumberFormat="1" applyFont="1" applyBorder="1" applyAlignment="1">
      <alignment horizontal="right"/>
    </xf>
    <xf numFmtId="3" fontId="61" fillId="0" borderId="21" xfId="0" applyNumberFormat="1" applyFont="1" applyBorder="1"/>
    <xf numFmtId="37" fontId="61" fillId="0" borderId="21" xfId="0" applyNumberFormat="1" applyFont="1" applyBorder="1" applyAlignment="1">
      <alignment horizontal="right"/>
    </xf>
    <xf numFmtId="3" fontId="12" fillId="0" borderId="21" xfId="0" applyNumberFormat="1" applyFont="1" applyBorder="1" applyAlignment="1">
      <alignment horizontal="right"/>
    </xf>
    <xf numFmtId="3" fontId="62" fillId="0" borderId="14" xfId="0" applyNumberFormat="1" applyFont="1" applyBorder="1" applyAlignment="1">
      <alignment horizontal="right"/>
    </xf>
    <xf numFmtId="3" fontId="62" fillId="0" borderId="17" xfId="0" applyNumberFormat="1" applyFont="1" applyBorder="1"/>
    <xf numFmtId="0" fontId="63" fillId="0" borderId="14" xfId="0" applyFont="1" applyBorder="1"/>
    <xf numFmtId="3" fontId="63" fillId="0" borderId="26" xfId="0" applyNumberFormat="1" applyFont="1" applyBorder="1"/>
    <xf numFmtId="3" fontId="63" fillId="0" borderId="14" xfId="0" applyNumberFormat="1" applyFont="1" applyBorder="1"/>
    <xf numFmtId="37" fontId="63" fillId="0" borderId="14" xfId="0" applyNumberFormat="1" applyFont="1" applyBorder="1"/>
    <xf numFmtId="3" fontId="62" fillId="0" borderId="26" xfId="0" applyNumberFormat="1" applyFont="1" applyBorder="1"/>
    <xf numFmtId="3" fontId="62" fillId="0" borderId="10" xfId="0" applyNumberFormat="1" applyFont="1" applyBorder="1"/>
    <xf numFmtId="0" fontId="8" fillId="0" borderId="10" xfId="0" applyFont="1" applyBorder="1"/>
    <xf numFmtId="3" fontId="8" fillId="0" borderId="14" xfId="0" applyNumberFormat="1" applyFont="1" applyBorder="1"/>
    <xf numFmtId="3" fontId="15" fillId="0" borderId="5" xfId="0" applyNumberFormat="1" applyFont="1" applyBorder="1"/>
    <xf numFmtId="37" fontId="8" fillId="0" borderId="10" xfId="0" applyNumberFormat="1" applyFont="1" applyBorder="1"/>
    <xf numFmtId="37" fontId="8" fillId="0" borderId="10" xfId="0" applyNumberFormat="1" applyFont="1" applyBorder="1" applyAlignment="1">
      <alignment horizontal="right"/>
    </xf>
    <xf numFmtId="3" fontId="8" fillId="0" borderId="10" xfId="0" applyNumberFormat="1" applyFont="1" applyBorder="1"/>
    <xf numFmtId="3" fontId="12" fillId="0" borderId="10" xfId="0" applyNumberFormat="1" applyFont="1" applyBorder="1"/>
    <xf numFmtId="37" fontId="19" fillId="0" borderId="10" xfId="0" applyNumberFormat="1" applyFont="1" applyBorder="1"/>
    <xf numFmtId="3" fontId="8" fillId="0" borderId="5" xfId="0" applyNumberFormat="1" applyFont="1" applyBorder="1"/>
    <xf numFmtId="3" fontId="15" fillId="0" borderId="10" xfId="0" applyNumberFormat="1" applyFont="1" applyBorder="1"/>
    <xf numFmtId="3" fontId="19" fillId="0" borderId="10" xfId="0" applyNumberFormat="1" applyFont="1" applyBorder="1"/>
    <xf numFmtId="0" fontId="15" fillId="0" borderId="10" xfId="0" applyFont="1" applyBorder="1"/>
    <xf numFmtId="3" fontId="64" fillId="0" borderId="10" xfId="0" applyNumberFormat="1" applyFont="1" applyBorder="1"/>
    <xf numFmtId="37" fontId="15" fillId="0" borderId="10" xfId="0" applyNumberFormat="1" applyFont="1" applyBorder="1"/>
    <xf numFmtId="0" fontId="64" fillId="0" borderId="10" xfId="0" applyFont="1" applyBorder="1"/>
    <xf numFmtId="3" fontId="64" fillId="0" borderId="5" xfId="0" applyNumberFormat="1" applyFont="1" applyBorder="1"/>
    <xf numFmtId="37" fontId="64" fillId="0" borderId="10" xfId="0" applyNumberFormat="1" applyFont="1" applyBorder="1"/>
    <xf numFmtId="3" fontId="28" fillId="0" borderId="10" xfId="0" applyNumberFormat="1" applyFont="1" applyBorder="1"/>
    <xf numFmtId="0" fontId="7" fillId="0" borderId="14" xfId="0" applyFont="1" applyBorder="1"/>
    <xf numFmtId="3" fontId="15" fillId="0" borderId="14" xfId="0" applyNumberFormat="1" applyFont="1" applyBorder="1"/>
    <xf numFmtId="0" fontId="26" fillId="0" borderId="19" xfId="0" applyFont="1" applyBorder="1"/>
    <xf numFmtId="3" fontId="12" fillId="0" borderId="19" xfId="0" applyNumberFormat="1" applyFont="1" applyBorder="1"/>
    <xf numFmtId="3" fontId="15" fillId="0" borderId="19" xfId="0" applyNumberFormat="1" applyFont="1" applyBorder="1"/>
    <xf numFmtId="37" fontId="12" fillId="0" borderId="10" xfId="0" applyNumberFormat="1" applyFont="1" applyBorder="1"/>
    <xf numFmtId="37" fontId="12" fillId="0" borderId="19" xfId="0" applyNumberFormat="1" applyFont="1" applyBorder="1"/>
    <xf numFmtId="37" fontId="19" fillId="0" borderId="5" xfId="0" applyNumberFormat="1" applyFont="1" applyBorder="1"/>
    <xf numFmtId="0" fontId="12" fillId="0" borderId="21" xfId="0" applyFont="1" applyBorder="1"/>
    <xf numFmtId="37" fontId="12" fillId="0" borderId="21" xfId="0" applyNumberFormat="1" applyFont="1" applyBorder="1" applyAlignment="1">
      <alignment horizontal="right"/>
    </xf>
    <xf numFmtId="0" fontId="8" fillId="0" borderId="0" xfId="0" applyFont="1" applyBorder="1"/>
    <xf numFmtId="3" fontId="0" fillId="0" borderId="0" xfId="0" applyNumberFormat="1"/>
    <xf numFmtId="3" fontId="60" fillId="0" borderId="42" xfId="0" applyNumberFormat="1" applyFont="1" applyBorder="1" applyAlignment="1">
      <alignment horizontal="right"/>
    </xf>
    <xf numFmtId="3" fontId="0" fillId="0" borderId="42" xfId="0" applyNumberFormat="1" applyBorder="1"/>
    <xf numFmtId="14" fontId="60" fillId="0" borderId="42" xfId="0" applyNumberFormat="1" applyFont="1" applyBorder="1" applyAlignment="1">
      <alignment horizontal="center"/>
    </xf>
    <xf numFmtId="3" fontId="60" fillId="0" borderId="42" xfId="0" applyNumberFormat="1" applyFont="1" applyBorder="1" applyAlignment="1">
      <alignment horizontal="center"/>
    </xf>
    <xf numFmtId="0" fontId="8" fillId="0" borderId="42" xfId="0" applyFont="1" applyBorder="1"/>
    <xf numFmtId="0" fontId="27" fillId="0" borderId="43" xfId="0" applyFont="1" applyBorder="1" applyAlignment="1"/>
    <xf numFmtId="3" fontId="65" fillId="0" borderId="44" xfId="0" applyNumberFormat="1" applyFont="1" applyBorder="1" applyAlignment="1">
      <alignment horizontal="center"/>
    </xf>
    <xf numFmtId="3" fontId="12" fillId="0" borderId="21" xfId="0" applyNumberFormat="1" applyFont="1" applyBorder="1" applyAlignment="1">
      <alignment horizontal="left"/>
    </xf>
    <xf numFmtId="3" fontId="65" fillId="0" borderId="45" xfId="0" applyNumberFormat="1" applyFont="1" applyBorder="1" applyAlignment="1">
      <alignment horizontal="center"/>
    </xf>
    <xf numFmtId="3" fontId="12" fillId="0" borderId="45" xfId="0" applyNumberFormat="1" applyFont="1" applyBorder="1" applyAlignment="1">
      <alignment horizontal="left"/>
    </xf>
    <xf numFmtId="3" fontId="61" fillId="0" borderId="45" xfId="0" applyNumberFormat="1" applyFont="1" applyBorder="1" applyAlignment="1">
      <alignment horizontal="center"/>
    </xf>
    <xf numFmtId="3" fontId="12" fillId="0" borderId="43" xfId="0" applyNumberFormat="1" applyFont="1" applyBorder="1" applyAlignment="1">
      <alignment horizontal="left"/>
    </xf>
    <xf numFmtId="3" fontId="60" fillId="0" borderId="45" xfId="0" applyNumberFormat="1" applyFont="1" applyBorder="1" applyAlignment="1">
      <alignment horizontal="left"/>
    </xf>
    <xf numFmtId="165" fontId="12" fillId="0" borderId="43" xfId="0" applyNumberFormat="1" applyFont="1" applyBorder="1" applyAlignment="1">
      <alignment horizontal="left"/>
    </xf>
    <xf numFmtId="0" fontId="12" fillId="0" borderId="45" xfId="0" applyFont="1" applyBorder="1"/>
    <xf numFmtId="0" fontId="15" fillId="0" borderId="6" xfId="0" applyFont="1" applyBorder="1" applyAlignment="1"/>
    <xf numFmtId="3" fontId="0" fillId="0" borderId="25" xfId="0" applyNumberFormat="1" applyBorder="1"/>
    <xf numFmtId="49" fontId="61" fillId="0" borderId="5" xfId="0" applyNumberFormat="1" applyFont="1" applyBorder="1" applyAlignment="1">
      <alignment horizontal="center"/>
    </xf>
    <xf numFmtId="3" fontId="61" fillId="0" borderId="5" xfId="0" applyNumberFormat="1" applyFont="1" applyBorder="1" applyAlignment="1">
      <alignment horizontal="center"/>
    </xf>
    <xf numFmtId="0" fontId="61" fillId="0" borderId="5" xfId="0" applyFont="1" applyBorder="1" applyAlignment="1">
      <alignment horizontal="center"/>
    </xf>
    <xf numFmtId="0" fontId="12" fillId="0" borderId="11" xfId="0" applyFont="1" applyBorder="1" applyAlignment="1"/>
    <xf numFmtId="3" fontId="0" fillId="0" borderId="46" xfId="0" applyNumberFormat="1" applyBorder="1"/>
    <xf numFmtId="49" fontId="8" fillId="0" borderId="10" xfId="0" applyNumberFormat="1" applyFont="1" applyBorder="1" applyAlignment="1">
      <alignment horizontal="center"/>
    </xf>
    <xf numFmtId="10" fontId="8" fillId="0" borderId="10" xfId="0" applyNumberFormat="1" applyFont="1" applyBorder="1" applyAlignment="1">
      <alignment horizontal="center"/>
    </xf>
    <xf numFmtId="0" fontId="12" fillId="0" borderId="11" xfId="0" applyFont="1" applyBorder="1" applyAlignment="1">
      <alignment horizontal="left"/>
    </xf>
    <xf numFmtId="3" fontId="17" fillId="0" borderId="46" xfId="0" applyNumberFormat="1" applyFont="1" applyBorder="1"/>
    <xf numFmtId="10" fontId="15" fillId="0" borderId="10" xfId="0" applyNumberFormat="1" applyFont="1" applyBorder="1" applyAlignment="1">
      <alignment horizontal="center"/>
    </xf>
    <xf numFmtId="3" fontId="66" fillId="0" borderId="10" xfId="0" applyNumberFormat="1" applyFont="1" applyBorder="1"/>
    <xf numFmtId="10" fontId="67" fillId="0" borderId="10" xfId="0" applyNumberFormat="1" applyFont="1" applyBorder="1" applyAlignment="1">
      <alignment horizontal="center"/>
    </xf>
    <xf numFmtId="0" fontId="12" fillId="0" borderId="47" xfId="0" applyFont="1" applyBorder="1" applyAlignment="1">
      <alignment horizontal="center"/>
    </xf>
    <xf numFmtId="3" fontId="0" fillId="0" borderId="48" xfId="0" applyNumberFormat="1" applyBorder="1"/>
    <xf numFmtId="9" fontId="12" fillId="0" borderId="19" xfId="0" applyNumberFormat="1" applyFont="1" applyBorder="1" applyAlignment="1">
      <alignment horizontal="center"/>
    </xf>
    <xf numFmtId="49" fontId="0" fillId="0" borderId="0" xfId="0" applyNumberFormat="1"/>
    <xf numFmtId="0" fontId="55" fillId="0" borderId="0" xfId="0" applyFont="1" applyAlignment="1"/>
    <xf numFmtId="0" fontId="16" fillId="2" borderId="0" xfId="0" applyFont="1" applyFill="1" applyAlignment="1">
      <alignment horizontal="right"/>
    </xf>
    <xf numFmtId="0" fontId="68" fillId="2" borderId="0" xfId="0" applyFont="1" applyFill="1" applyAlignment="1">
      <alignment horizontal="right"/>
    </xf>
    <xf numFmtId="0" fontId="26" fillId="2" borderId="0" xfId="0" applyFont="1" applyFill="1" applyAlignment="1">
      <alignment horizontal="right"/>
    </xf>
    <xf numFmtId="0" fontId="15" fillId="2" borderId="0" xfId="0" applyFont="1" applyFill="1" applyAlignment="1">
      <alignment horizontal="right"/>
    </xf>
    <xf numFmtId="0" fontId="4" fillId="2" borderId="0" xfId="0" applyFont="1" applyFill="1"/>
    <xf numFmtId="0" fontId="69" fillId="0" borderId="0" xfId="0" applyFont="1"/>
    <xf numFmtId="0" fontId="68" fillId="0" borderId="0" xfId="0" applyFont="1" applyAlignment="1">
      <alignment horizontal="justify"/>
    </xf>
    <xf numFmtId="0" fontId="70" fillId="0" borderId="0" xfId="0" applyFont="1" applyAlignment="1"/>
    <xf numFmtId="0" fontId="20" fillId="2" borderId="0" xfId="0" applyFont="1" applyFill="1" applyAlignment="1">
      <alignment horizontal="right"/>
    </xf>
    <xf numFmtId="0" fontId="71" fillId="2" borderId="0" xfId="0" applyFont="1" applyFill="1" applyAlignment="1">
      <alignment horizontal="right"/>
    </xf>
    <xf numFmtId="0" fontId="72" fillId="2" borderId="0" xfId="0" applyFont="1" applyFill="1" applyAlignment="1">
      <alignment horizontal="right"/>
    </xf>
    <xf numFmtId="0" fontId="12" fillId="2" borderId="0" xfId="0" applyFont="1" applyFill="1" applyBorder="1" applyAlignment="1">
      <alignment horizontal="center"/>
    </xf>
    <xf numFmtId="0" fontId="17" fillId="0" borderId="49" xfId="0" applyFont="1" applyBorder="1" applyAlignment="1"/>
    <xf numFmtId="0" fontId="17" fillId="0" borderId="50" xfId="0" applyFont="1" applyBorder="1" applyAlignment="1">
      <alignment horizontal="justify"/>
    </xf>
    <xf numFmtId="0" fontId="56" fillId="0" borderId="50" xfId="0" applyFont="1" applyBorder="1" applyAlignment="1"/>
    <xf numFmtId="0" fontId="73" fillId="2" borderId="26" xfId="0" applyFont="1" applyFill="1" applyBorder="1" applyAlignment="1">
      <alignment horizontal="center"/>
    </xf>
    <xf numFmtId="14" fontId="60" fillId="2" borderId="26" xfId="0" applyNumberFormat="1" applyFont="1" applyFill="1" applyBorder="1" applyAlignment="1">
      <alignment horizontal="center"/>
    </xf>
    <xf numFmtId="3" fontId="26" fillId="2" borderId="49" xfId="0" applyNumberFormat="1" applyFont="1" applyFill="1" applyBorder="1" applyAlignment="1">
      <alignment horizontal="right"/>
    </xf>
    <xf numFmtId="0" fontId="60" fillId="2" borderId="26" xfId="0" applyFont="1" applyFill="1" applyBorder="1" applyAlignment="1">
      <alignment horizontal="center"/>
    </xf>
    <xf numFmtId="0" fontId="17" fillId="0" borderId="11" xfId="0" applyFont="1" applyBorder="1" applyAlignment="1"/>
    <xf numFmtId="0" fontId="17" fillId="0" borderId="46" xfId="0" applyFont="1" applyBorder="1" applyAlignment="1">
      <alignment horizontal="justify"/>
    </xf>
    <xf numFmtId="0" fontId="56" fillId="0" borderId="46" xfId="0" applyFont="1" applyBorder="1" applyAlignment="1"/>
    <xf numFmtId="0" fontId="73" fillId="2" borderId="5" xfId="0" applyFont="1" applyFill="1" applyBorder="1" applyAlignment="1">
      <alignment horizontal="center"/>
    </xf>
    <xf numFmtId="3" fontId="60" fillId="2" borderId="10" xfId="0" applyNumberFormat="1" applyFont="1" applyFill="1" applyBorder="1" applyAlignment="1">
      <alignment horizontal="right"/>
    </xf>
    <xf numFmtId="0" fontId="60" fillId="2" borderId="24" xfId="0" applyFont="1" applyFill="1" applyBorder="1" applyAlignment="1">
      <alignment horizontal="center"/>
    </xf>
    <xf numFmtId="3" fontId="4" fillId="2" borderId="0" xfId="0" applyNumberFormat="1" applyFont="1" applyFill="1"/>
    <xf numFmtId="3" fontId="69" fillId="0" borderId="0" xfId="0" applyNumberFormat="1" applyFont="1"/>
    <xf numFmtId="3" fontId="4" fillId="0" borderId="0" xfId="0" applyNumberFormat="1" applyFont="1"/>
    <xf numFmtId="3" fontId="59" fillId="0" borderId="11" xfId="0" applyNumberFormat="1" applyFont="1" applyBorder="1" applyAlignment="1"/>
    <xf numFmtId="3" fontId="17" fillId="0" borderId="46" xfId="0" applyNumberFormat="1" applyFont="1" applyBorder="1" applyAlignment="1">
      <alignment horizontal="justify"/>
    </xf>
    <xf numFmtId="3" fontId="56" fillId="0" borderId="46" xfId="0" applyNumberFormat="1" applyFont="1" applyBorder="1" applyAlignment="1"/>
    <xf numFmtId="3" fontId="16" fillId="2" borderId="10" xfId="0" applyNumberFormat="1" applyFont="1" applyFill="1" applyBorder="1" applyAlignment="1">
      <alignment horizontal="right"/>
    </xf>
    <xf numFmtId="3" fontId="32" fillId="2" borderId="10" xfId="0" applyNumberFormat="1" applyFont="1" applyFill="1" applyBorder="1" applyAlignment="1">
      <alignment horizontal="right"/>
    </xf>
    <xf numFmtId="3" fontId="26" fillId="2" borderId="10" xfId="0" applyNumberFormat="1" applyFont="1" applyFill="1" applyBorder="1" applyAlignment="1">
      <alignment horizontal="right"/>
    </xf>
    <xf numFmtId="3" fontId="4" fillId="0" borderId="46" xfId="0" applyNumberFormat="1" applyFont="1" applyBorder="1"/>
    <xf numFmtId="3" fontId="55" fillId="0" borderId="46" xfId="0" applyNumberFormat="1" applyFont="1" applyBorder="1" applyAlignment="1"/>
    <xf numFmtId="0" fontId="59" fillId="0" borderId="11" xfId="0" applyFont="1" applyBorder="1" applyAlignment="1"/>
    <xf numFmtId="0" fontId="32" fillId="0" borderId="46" xfId="0" applyFont="1" applyBorder="1" applyAlignment="1">
      <alignment horizontal="right"/>
    </xf>
    <xf numFmtId="0" fontId="55" fillId="0" borderId="46" xfId="0" applyFont="1" applyBorder="1" applyAlignment="1"/>
    <xf numFmtId="3" fontId="16" fillId="2" borderId="5" xfId="0" applyNumberFormat="1" applyFont="1" applyFill="1" applyBorder="1" applyAlignment="1">
      <alignment horizontal="right"/>
    </xf>
    <xf numFmtId="3" fontId="32" fillId="2" borderId="5" xfId="0" applyNumberFormat="1" applyFont="1" applyFill="1" applyBorder="1" applyAlignment="1">
      <alignment horizontal="right"/>
    </xf>
    <xf numFmtId="3" fontId="75" fillId="2" borderId="5" xfId="0" applyNumberFormat="1" applyFont="1" applyFill="1" applyBorder="1" applyAlignment="1">
      <alignment horizontal="right"/>
    </xf>
    <xf numFmtId="3" fontId="32" fillId="2" borderId="27" xfId="0" applyNumberFormat="1" applyFont="1" applyFill="1" applyBorder="1" applyAlignment="1">
      <alignment horizontal="right"/>
    </xf>
    <xf numFmtId="3" fontId="16" fillId="2" borderId="14" xfId="0" applyNumberFormat="1" applyFont="1" applyFill="1" applyBorder="1" applyAlignment="1">
      <alignment horizontal="right"/>
    </xf>
    <xf numFmtId="3" fontId="32" fillId="2" borderId="14" xfId="0" applyNumberFormat="1" applyFont="1" applyFill="1" applyBorder="1" applyAlignment="1">
      <alignment horizontal="right"/>
    </xf>
    <xf numFmtId="3" fontId="26" fillId="2" borderId="14" xfId="0" applyNumberFormat="1" applyFont="1" applyFill="1" applyBorder="1" applyAlignment="1">
      <alignment horizontal="right"/>
    </xf>
    <xf numFmtId="3" fontId="32" fillId="2" borderId="29" xfId="0" applyNumberFormat="1" applyFont="1" applyFill="1" applyBorder="1" applyAlignment="1">
      <alignment horizontal="right"/>
    </xf>
    <xf numFmtId="0" fontId="17" fillId="0" borderId="11" xfId="0" applyFont="1" applyBorder="1" applyAlignment="1">
      <alignment horizontal="center"/>
    </xf>
    <xf numFmtId="3" fontId="16" fillId="2" borderId="20" xfId="0" applyNumberFormat="1" applyFont="1" applyFill="1" applyBorder="1" applyAlignment="1">
      <alignment horizontal="right"/>
    </xf>
    <xf numFmtId="3" fontId="17" fillId="2" borderId="20" xfId="0" applyNumberFormat="1" applyFont="1" applyFill="1" applyBorder="1" applyAlignment="1">
      <alignment horizontal="right"/>
    </xf>
    <xf numFmtId="3" fontId="17" fillId="2" borderId="51" xfId="0" applyNumberFormat="1" applyFont="1" applyFill="1" applyBorder="1" applyAlignment="1">
      <alignment horizontal="right"/>
    </xf>
    <xf numFmtId="3" fontId="17" fillId="2" borderId="14" xfId="0" applyNumberFormat="1" applyFont="1" applyFill="1" applyBorder="1" applyAlignment="1">
      <alignment horizontal="right"/>
    </xf>
    <xf numFmtId="3" fontId="17" fillId="2" borderId="52" xfId="0" applyNumberFormat="1" applyFont="1" applyFill="1" applyBorder="1" applyAlignment="1">
      <alignment horizontal="right"/>
    </xf>
    <xf numFmtId="3" fontId="17" fillId="2" borderId="10" xfId="0" applyNumberFormat="1" applyFont="1" applyFill="1" applyBorder="1" applyAlignment="1">
      <alignment horizontal="right"/>
    </xf>
    <xf numFmtId="3" fontId="73" fillId="2" borderId="10" xfId="0" applyNumberFormat="1" applyFont="1" applyFill="1" applyBorder="1" applyAlignment="1">
      <alignment horizontal="right"/>
    </xf>
    <xf numFmtId="3" fontId="60" fillId="2" borderId="19" xfId="0" applyNumberFormat="1" applyFont="1" applyFill="1" applyBorder="1" applyAlignment="1">
      <alignment horizontal="right"/>
    </xf>
    <xf numFmtId="0" fontId="4" fillId="0" borderId="46" xfId="0" applyFont="1" applyBorder="1"/>
    <xf numFmtId="3" fontId="60" fillId="2" borderId="27" xfId="0" applyNumberFormat="1" applyFont="1" applyFill="1" applyBorder="1" applyAlignment="1">
      <alignment horizontal="right"/>
    </xf>
    <xf numFmtId="3" fontId="76" fillId="0" borderId="11" xfId="0" applyNumberFormat="1" applyFont="1" applyBorder="1" applyAlignment="1"/>
    <xf numFmtId="3" fontId="73" fillId="2" borderId="10" xfId="0" applyNumberFormat="1" applyFont="1" applyFill="1" applyBorder="1" applyAlignment="1">
      <alignment horizontal="center"/>
    </xf>
    <xf numFmtId="3" fontId="60" fillId="2" borderId="10" xfId="0" applyNumberFormat="1" applyFont="1" applyFill="1" applyBorder="1" applyAlignment="1">
      <alignment horizontal="center"/>
    </xf>
    <xf numFmtId="3" fontId="60" fillId="2" borderId="27" xfId="0" applyNumberFormat="1" applyFont="1" applyFill="1" applyBorder="1" applyAlignment="1">
      <alignment horizontal="center"/>
    </xf>
    <xf numFmtId="0" fontId="77" fillId="0" borderId="11" xfId="0" applyFont="1" applyBorder="1" applyAlignment="1"/>
    <xf numFmtId="3" fontId="20" fillId="2" borderId="10" xfId="0" applyNumberFormat="1" applyFont="1" applyFill="1" applyBorder="1" applyAlignment="1">
      <alignment horizontal="right"/>
    </xf>
    <xf numFmtId="3" fontId="79" fillId="2" borderId="10" xfId="0" applyNumberFormat="1" applyFont="1" applyFill="1" applyBorder="1" applyAlignment="1">
      <alignment horizontal="right"/>
    </xf>
    <xf numFmtId="3" fontId="79" fillId="2" borderId="27" xfId="0" applyNumberFormat="1" applyFont="1" applyFill="1" applyBorder="1" applyAlignment="1">
      <alignment horizontal="right"/>
    </xf>
    <xf numFmtId="3" fontId="80" fillId="0" borderId="11" xfId="0" applyNumberFormat="1" applyFont="1" applyBorder="1" applyAlignment="1"/>
    <xf numFmtId="3" fontId="4" fillId="0" borderId="46" xfId="0" applyNumberFormat="1" applyFont="1" applyBorder="1" applyAlignment="1">
      <alignment horizontal="right"/>
    </xf>
    <xf numFmtId="3" fontId="78" fillId="0" borderId="11" xfId="0" applyNumberFormat="1" applyFont="1" applyBorder="1" applyAlignment="1"/>
    <xf numFmtId="3" fontId="16" fillId="2" borderId="10" xfId="0" applyNumberFormat="1" applyFont="1" applyFill="1" applyBorder="1"/>
    <xf numFmtId="3" fontId="32" fillId="2" borderId="0" xfId="0" applyNumberFormat="1" applyFont="1" applyFill="1"/>
    <xf numFmtId="3" fontId="81" fillId="0" borderId="0" xfId="0" applyNumberFormat="1" applyFont="1"/>
    <xf numFmtId="3" fontId="32" fillId="0" borderId="0" xfId="0" applyNumberFormat="1" applyFont="1"/>
    <xf numFmtId="3" fontId="82" fillId="0" borderId="11" xfId="0" applyNumberFormat="1" applyFont="1" applyBorder="1" applyAlignment="1"/>
    <xf numFmtId="3" fontId="83" fillId="0" borderId="46" xfId="0" applyNumberFormat="1" applyFont="1" applyBorder="1"/>
    <xf numFmtId="3" fontId="70" fillId="0" borderId="46" xfId="0" applyNumberFormat="1" applyFont="1" applyBorder="1" applyAlignment="1"/>
    <xf numFmtId="3" fontId="20" fillId="2" borderId="10" xfId="0" applyNumberFormat="1" applyFont="1" applyFill="1" applyBorder="1" applyAlignment="1">
      <alignment horizontal="justify"/>
    </xf>
    <xf numFmtId="3" fontId="83" fillId="2" borderId="10" xfId="0" applyNumberFormat="1" applyFont="1" applyFill="1" applyBorder="1" applyAlignment="1">
      <alignment horizontal="right"/>
    </xf>
    <xf numFmtId="3" fontId="77" fillId="2" borderId="11" xfId="0" applyNumberFormat="1" applyFont="1" applyFill="1" applyBorder="1" applyAlignment="1">
      <alignment horizontal="left"/>
    </xf>
    <xf numFmtId="3" fontId="4" fillId="2" borderId="46" xfId="0" applyNumberFormat="1" applyFont="1" applyFill="1" applyBorder="1"/>
    <xf numFmtId="3" fontId="55" fillId="2" borderId="46" xfId="0" applyNumberFormat="1" applyFont="1" applyFill="1" applyBorder="1" applyAlignment="1"/>
    <xf numFmtId="0" fontId="69" fillId="2" borderId="0" xfId="0" applyFont="1" applyFill="1"/>
    <xf numFmtId="0" fontId="77" fillId="2" borderId="11" xfId="0" applyFont="1" applyFill="1" applyBorder="1" applyAlignment="1"/>
    <xf numFmtId="0" fontId="4" fillId="2" borderId="46" xfId="0" applyFont="1" applyFill="1" applyBorder="1"/>
    <xf numFmtId="0" fontId="55" fillId="2" borderId="46" xfId="0" applyFont="1" applyFill="1" applyBorder="1" applyAlignment="1"/>
    <xf numFmtId="3" fontId="59" fillId="2" borderId="10" xfId="0" applyNumberFormat="1" applyFont="1" applyFill="1" applyBorder="1" applyAlignment="1">
      <alignment horizontal="right"/>
    </xf>
    <xf numFmtId="3" fontId="59" fillId="2" borderId="27" xfId="0" applyNumberFormat="1" applyFont="1" applyFill="1" applyBorder="1" applyAlignment="1">
      <alignment horizontal="right"/>
    </xf>
    <xf numFmtId="37" fontId="16" fillId="2" borderId="10" xfId="0" applyNumberFormat="1" applyFont="1" applyFill="1" applyBorder="1" applyAlignment="1">
      <alignment horizontal="right"/>
    </xf>
    <xf numFmtId="37" fontId="59" fillId="2" borderId="10" xfId="0" applyNumberFormat="1" applyFont="1" applyFill="1" applyBorder="1" applyAlignment="1">
      <alignment horizontal="right"/>
    </xf>
    <xf numFmtId="37" fontId="26" fillId="2" borderId="10" xfId="0" applyNumberFormat="1" applyFont="1" applyFill="1" applyBorder="1" applyAlignment="1">
      <alignment horizontal="right"/>
    </xf>
    <xf numFmtId="37" fontId="16" fillId="2" borderId="5" xfId="0" applyNumberFormat="1" applyFont="1" applyFill="1" applyBorder="1" applyAlignment="1">
      <alignment horizontal="right"/>
    </xf>
    <xf numFmtId="37" fontId="32" fillId="2" borderId="5" xfId="0" applyNumberFormat="1" applyFont="1" applyFill="1" applyBorder="1" applyAlignment="1">
      <alignment horizontal="right"/>
    </xf>
    <xf numFmtId="37" fontId="32" fillId="2" borderId="24" xfId="0" applyNumberFormat="1" applyFont="1" applyFill="1" applyBorder="1" applyAlignment="1">
      <alignment horizontal="right"/>
    </xf>
    <xf numFmtId="0" fontId="17" fillId="2" borderId="11" xfId="0" applyFont="1" applyFill="1" applyBorder="1" applyAlignment="1">
      <alignment horizontal="center"/>
    </xf>
    <xf numFmtId="0" fontId="32" fillId="2" borderId="46" xfId="0" applyFont="1" applyFill="1" applyBorder="1" applyAlignment="1">
      <alignment horizontal="right"/>
    </xf>
    <xf numFmtId="3" fontId="69" fillId="2" borderId="0" xfId="0" applyNumberFormat="1" applyFont="1" applyFill="1"/>
    <xf numFmtId="3" fontId="84" fillId="2" borderId="11" xfId="0" applyNumberFormat="1" applyFont="1" applyFill="1" applyBorder="1" applyAlignment="1">
      <alignment horizontal="left"/>
    </xf>
    <xf numFmtId="3" fontId="73" fillId="2" borderId="5" xfId="0" applyNumberFormat="1" applyFont="1" applyFill="1" applyBorder="1" applyAlignment="1">
      <alignment horizontal="center"/>
    </xf>
    <xf numFmtId="3" fontId="60" fillId="2" borderId="5" xfId="0" applyNumberFormat="1" applyFont="1" applyFill="1" applyBorder="1" applyAlignment="1">
      <alignment horizontal="center"/>
    </xf>
    <xf numFmtId="3" fontId="60" fillId="2" borderId="24" xfId="0" applyNumberFormat="1" applyFont="1" applyFill="1" applyBorder="1" applyAlignment="1">
      <alignment horizontal="center"/>
    </xf>
    <xf numFmtId="3" fontId="85" fillId="2" borderId="11" xfId="0" applyNumberFormat="1" applyFont="1" applyFill="1" applyBorder="1" applyAlignment="1">
      <alignment horizontal="center"/>
    </xf>
    <xf numFmtId="3" fontId="78" fillId="2" borderId="11" xfId="0" applyNumberFormat="1" applyFont="1" applyFill="1" applyBorder="1" applyAlignment="1"/>
    <xf numFmtId="37" fontId="26" fillId="2" borderId="5" xfId="0" applyNumberFormat="1" applyFont="1" applyFill="1" applyBorder="1" applyAlignment="1">
      <alignment horizontal="center"/>
    </xf>
    <xf numFmtId="3" fontId="32" fillId="2" borderId="24" xfId="0" applyNumberFormat="1" applyFont="1" applyFill="1" applyBorder="1" applyAlignment="1">
      <alignment horizontal="right"/>
    </xf>
    <xf numFmtId="37" fontId="17" fillId="2" borderId="51" xfId="0" applyNumberFormat="1" applyFont="1" applyFill="1" applyBorder="1" applyAlignment="1">
      <alignment horizontal="right"/>
    </xf>
    <xf numFmtId="3" fontId="78" fillId="0" borderId="11" xfId="0" applyNumberFormat="1" applyFont="1" applyBorder="1" applyAlignment="1">
      <alignment horizontal="left"/>
    </xf>
    <xf numFmtId="0" fontId="60" fillId="2" borderId="5" xfId="0" applyFont="1" applyFill="1" applyBorder="1" applyAlignment="1">
      <alignment horizontal="center"/>
    </xf>
    <xf numFmtId="0" fontId="79" fillId="2" borderId="24" xfId="0" applyFont="1" applyFill="1" applyBorder="1" applyAlignment="1">
      <alignment horizontal="center"/>
    </xf>
    <xf numFmtId="3" fontId="4" fillId="2" borderId="10" xfId="0" applyNumberFormat="1" applyFont="1" applyFill="1" applyBorder="1" applyAlignment="1">
      <alignment horizontal="right"/>
    </xf>
    <xf numFmtId="3" fontId="32" fillId="0" borderId="11" xfId="0" applyNumberFormat="1" applyFont="1" applyBorder="1" applyAlignment="1"/>
    <xf numFmtId="0" fontId="32" fillId="0" borderId="11" xfId="0" applyFont="1" applyBorder="1" applyAlignment="1"/>
    <xf numFmtId="0" fontId="17" fillId="0" borderId="11" xfId="0" applyFont="1" applyBorder="1" applyAlignment="1">
      <alignment horizontal="left"/>
    </xf>
    <xf numFmtId="0" fontId="32" fillId="0" borderId="11" xfId="0" applyFont="1" applyBorder="1" applyAlignment="1">
      <alignment horizontal="left"/>
    </xf>
    <xf numFmtId="37" fontId="32" fillId="2" borderId="10" xfId="0" applyNumberFormat="1" applyFont="1" applyFill="1" applyBorder="1" applyAlignment="1">
      <alignment horizontal="right"/>
    </xf>
    <xf numFmtId="37" fontId="32" fillId="2" borderId="27" xfId="0" applyNumberFormat="1" applyFont="1" applyFill="1" applyBorder="1" applyAlignment="1">
      <alignment horizontal="right"/>
    </xf>
    <xf numFmtId="37" fontId="17" fillId="2" borderId="20" xfId="0" applyNumberFormat="1" applyFont="1" applyFill="1" applyBorder="1" applyAlignment="1">
      <alignment horizontal="right"/>
    </xf>
    <xf numFmtId="37" fontId="17" fillId="2" borderId="14" xfId="0" applyNumberFormat="1" applyFont="1" applyFill="1" applyBorder="1" applyAlignment="1">
      <alignment horizontal="right"/>
    </xf>
    <xf numFmtId="37" fontId="17" fillId="2" borderId="29" xfId="0" applyNumberFormat="1" applyFont="1" applyFill="1" applyBorder="1" applyAlignment="1">
      <alignment horizontal="right"/>
    </xf>
    <xf numFmtId="0" fontId="32" fillId="0" borderId="47" xfId="0" applyFont="1" applyBorder="1" applyAlignment="1">
      <alignment horizontal="left"/>
    </xf>
    <xf numFmtId="0" fontId="32" fillId="0" borderId="48" xfId="0" applyFont="1" applyBorder="1" applyAlignment="1">
      <alignment horizontal="right"/>
    </xf>
    <xf numFmtId="0" fontId="55" fillId="0" borderId="48" xfId="0" applyFont="1" applyBorder="1" applyAlignment="1"/>
    <xf numFmtId="3" fontId="16" fillId="2" borderId="19" xfId="0" applyNumberFormat="1" applyFont="1" applyFill="1" applyBorder="1" applyAlignment="1">
      <alignment horizontal="right"/>
    </xf>
    <xf numFmtId="14" fontId="60" fillId="2" borderId="18" xfId="0" applyNumberFormat="1" applyFont="1" applyFill="1" applyBorder="1" applyAlignment="1">
      <alignment horizontal="center"/>
    </xf>
    <xf numFmtId="3" fontId="17" fillId="2" borderId="28" xfId="0" applyNumberFormat="1" applyFont="1" applyFill="1" applyBorder="1" applyAlignment="1">
      <alignment horizontal="right"/>
    </xf>
    <xf numFmtId="0" fontId="17" fillId="0" borderId="6" xfId="0" applyFont="1" applyBorder="1" applyAlignment="1"/>
    <xf numFmtId="0" fontId="17" fillId="0" borderId="25" xfId="0" applyFont="1" applyBorder="1" applyAlignment="1">
      <alignment horizontal="justify"/>
    </xf>
    <xf numFmtId="0" fontId="55" fillId="0" borderId="25" xfId="0" applyFont="1" applyBorder="1" applyAlignment="1"/>
    <xf numFmtId="3" fontId="68" fillId="2" borderId="10" xfId="0" applyNumberFormat="1" applyFont="1" applyFill="1" applyBorder="1" applyAlignment="1">
      <alignment horizontal="right"/>
    </xf>
    <xf numFmtId="3" fontId="17" fillId="2" borderId="29" xfId="0" applyNumberFormat="1" applyFont="1" applyFill="1" applyBorder="1" applyAlignment="1">
      <alignment horizontal="right"/>
    </xf>
    <xf numFmtId="3" fontId="16" fillId="2" borderId="53" xfId="0" applyNumberFormat="1" applyFont="1" applyFill="1" applyBorder="1" applyAlignment="1">
      <alignment horizontal="right"/>
    </xf>
    <xf numFmtId="0" fontId="86" fillId="0" borderId="11" xfId="0" applyFont="1" applyBorder="1" applyAlignment="1"/>
    <xf numFmtId="0" fontId="73" fillId="2" borderId="10" xfId="0" applyFont="1" applyFill="1" applyBorder="1" applyAlignment="1">
      <alignment horizontal="center"/>
    </xf>
    <xf numFmtId="3" fontId="32" fillId="2" borderId="13" xfId="0" applyNumberFormat="1" applyFont="1" applyFill="1" applyBorder="1" applyAlignment="1">
      <alignment horizontal="right"/>
    </xf>
    <xf numFmtId="3" fontId="32" fillId="2" borderId="11" xfId="0" applyNumberFormat="1" applyFont="1" applyFill="1" applyBorder="1" applyAlignment="1"/>
    <xf numFmtId="3" fontId="68" fillId="0" borderId="11" xfId="0" applyNumberFormat="1" applyFont="1" applyBorder="1" applyAlignment="1"/>
    <xf numFmtId="3" fontId="16" fillId="2" borderId="13" xfId="0" applyNumberFormat="1" applyFont="1" applyFill="1" applyBorder="1" applyAlignment="1">
      <alignment horizontal="right"/>
    </xf>
    <xf numFmtId="3" fontId="17" fillId="2" borderId="24" xfId="0" applyNumberFormat="1" applyFont="1" applyFill="1" applyBorder="1" applyAlignment="1">
      <alignment horizontal="right"/>
    </xf>
    <xf numFmtId="3" fontId="17" fillId="2" borderId="27" xfId="0" applyNumberFormat="1" applyFont="1" applyFill="1" applyBorder="1" applyAlignment="1">
      <alignment horizontal="right"/>
    </xf>
    <xf numFmtId="0" fontId="86" fillId="0" borderId="47" xfId="0" applyFont="1" applyBorder="1" applyAlignment="1"/>
    <xf numFmtId="3" fontId="17" fillId="2" borderId="19" xfId="0" applyNumberFormat="1" applyFont="1" applyFill="1" applyBorder="1" applyAlignment="1">
      <alignment horizontal="right"/>
    </xf>
    <xf numFmtId="0" fontId="86" fillId="0" borderId="6" xfId="0" applyFont="1" applyBorder="1" applyAlignment="1"/>
    <xf numFmtId="0" fontId="4" fillId="0" borderId="25" xfId="0" applyFont="1" applyBorder="1"/>
    <xf numFmtId="14" fontId="60" fillId="2" borderId="5" xfId="0" applyNumberFormat="1" applyFont="1" applyFill="1" applyBorder="1" applyAlignment="1">
      <alignment horizontal="center"/>
    </xf>
    <xf numFmtId="3" fontId="32" fillId="0" borderId="11" xfId="0" quotePrefix="1" applyNumberFormat="1" applyFont="1" applyBorder="1" applyAlignment="1"/>
    <xf numFmtId="3" fontId="4" fillId="2" borderId="13" xfId="0" applyNumberFormat="1" applyFont="1" applyFill="1" applyBorder="1" applyAlignment="1">
      <alignment horizontal="right"/>
    </xf>
    <xf numFmtId="3" fontId="17" fillId="2" borderId="54" xfId="0" applyNumberFormat="1" applyFont="1" applyFill="1" applyBorder="1" applyAlignment="1">
      <alignment horizontal="right"/>
    </xf>
    <xf numFmtId="3" fontId="16" fillId="2" borderId="29" xfId="0" applyNumberFormat="1" applyFont="1" applyFill="1" applyBorder="1" applyAlignment="1">
      <alignment horizontal="right"/>
    </xf>
    <xf numFmtId="0" fontId="32" fillId="0" borderId="11" xfId="0" quotePrefix="1" applyFont="1" applyBorder="1" applyAlignment="1"/>
    <xf numFmtId="0" fontId="17" fillId="2" borderId="11" xfId="0" applyFont="1" applyFill="1" applyBorder="1" applyAlignment="1"/>
    <xf numFmtId="0" fontId="59" fillId="2" borderId="11" xfId="0" applyFont="1" applyFill="1" applyBorder="1" applyAlignment="1"/>
    <xf numFmtId="0" fontId="83" fillId="2" borderId="11" xfId="0" applyFont="1" applyFill="1" applyBorder="1" applyAlignment="1"/>
    <xf numFmtId="3" fontId="83" fillId="2" borderId="0" xfId="0" applyNumberFormat="1" applyFont="1" applyFill="1"/>
    <xf numFmtId="3" fontId="87" fillId="2" borderId="0" xfId="0" applyNumberFormat="1" applyFont="1" applyFill="1"/>
    <xf numFmtId="0" fontId="58" fillId="2" borderId="11" xfId="0" applyFont="1" applyFill="1" applyBorder="1" applyAlignment="1"/>
    <xf numFmtId="3" fontId="88" fillId="2" borderId="10" xfId="0" applyNumberFormat="1" applyFont="1" applyFill="1" applyBorder="1" applyAlignment="1">
      <alignment horizontal="right"/>
    </xf>
    <xf numFmtId="3" fontId="26" fillId="2" borderId="10" xfId="0" applyNumberFormat="1" applyFont="1" applyFill="1" applyBorder="1"/>
    <xf numFmtId="3" fontId="83" fillId="2" borderId="11" xfId="0" applyNumberFormat="1" applyFont="1" applyFill="1" applyBorder="1" applyAlignment="1"/>
    <xf numFmtId="3" fontId="83" fillId="2" borderId="46" xfId="0" applyNumberFormat="1" applyFont="1" applyFill="1" applyBorder="1"/>
    <xf numFmtId="3" fontId="70" fillId="2" borderId="46" xfId="0" applyNumberFormat="1" applyFont="1" applyFill="1" applyBorder="1" applyAlignment="1"/>
    <xf numFmtId="3" fontId="83" fillId="0" borderId="11" xfId="0" applyNumberFormat="1" applyFont="1" applyBorder="1" applyAlignment="1"/>
    <xf numFmtId="0" fontId="68" fillId="0" borderId="11" xfId="0" applyFont="1" applyBorder="1" applyAlignment="1"/>
    <xf numFmtId="0" fontId="32" fillId="2" borderId="11" xfId="0" applyFont="1" applyFill="1" applyBorder="1" applyAlignment="1"/>
    <xf numFmtId="37" fontId="17" fillId="2" borderId="10" xfId="0" applyNumberFormat="1" applyFont="1" applyFill="1" applyBorder="1" applyAlignment="1">
      <alignment horizontal="right"/>
    </xf>
    <xf numFmtId="3" fontId="4" fillId="2" borderId="14" xfId="0" applyNumberFormat="1" applyFont="1" applyFill="1" applyBorder="1" applyAlignment="1">
      <alignment horizontal="right"/>
    </xf>
    <xf numFmtId="3" fontId="59" fillId="2" borderId="29" xfId="0" applyNumberFormat="1" applyFont="1" applyFill="1" applyBorder="1" applyAlignment="1">
      <alignment horizontal="right"/>
    </xf>
    <xf numFmtId="3" fontId="16" fillId="2" borderId="17" xfId="0" applyNumberFormat="1" applyFont="1" applyFill="1" applyBorder="1" applyAlignment="1">
      <alignment horizontal="right"/>
    </xf>
    <xf numFmtId="0" fontId="60" fillId="2" borderId="27" xfId="0" applyFont="1" applyFill="1" applyBorder="1" applyAlignment="1">
      <alignment horizontal="center"/>
    </xf>
    <xf numFmtId="0" fontId="83" fillId="0" borderId="11" xfId="0" applyFont="1" applyBorder="1" applyAlignment="1"/>
    <xf numFmtId="3" fontId="72" fillId="2" borderId="10" xfId="0" applyNumberFormat="1" applyFont="1" applyFill="1" applyBorder="1" applyAlignment="1">
      <alignment horizontal="right"/>
    </xf>
    <xf numFmtId="0" fontId="60" fillId="2" borderId="10" xfId="0" applyFont="1" applyFill="1" applyBorder="1" applyAlignment="1">
      <alignment horizontal="center"/>
    </xf>
    <xf numFmtId="3" fontId="17" fillId="0" borderId="11" xfId="0" applyNumberFormat="1" applyFont="1" applyBorder="1" applyAlignment="1"/>
    <xf numFmtId="0" fontId="0" fillId="0" borderId="46" xfId="0" applyBorder="1"/>
    <xf numFmtId="3" fontId="15" fillId="2" borderId="27" xfId="0" applyNumberFormat="1" applyFont="1" applyFill="1" applyBorder="1" applyAlignment="1">
      <alignment horizontal="right"/>
    </xf>
    <xf numFmtId="3" fontId="27" fillId="0" borderId="11" xfId="0" applyNumberFormat="1" applyFont="1" applyBorder="1" applyAlignment="1"/>
    <xf numFmtId="3" fontId="27" fillId="2" borderId="10" xfId="0" applyNumberFormat="1" applyFont="1" applyFill="1" applyBorder="1" applyAlignment="1">
      <alignment horizontal="right"/>
    </xf>
    <xf numFmtId="3" fontId="12" fillId="2" borderId="27" xfId="0" applyNumberFormat="1" applyFont="1" applyFill="1" applyBorder="1" applyAlignment="1">
      <alignment horizontal="right"/>
    </xf>
    <xf numFmtId="0" fontId="27" fillId="0" borderId="11" xfId="0" applyFont="1" applyBorder="1" applyAlignment="1">
      <alignment horizontal="center"/>
    </xf>
    <xf numFmtId="0" fontId="68" fillId="0" borderId="46" xfId="0" applyFont="1" applyBorder="1" applyAlignment="1">
      <alignment horizontal="right"/>
    </xf>
    <xf numFmtId="3" fontId="89" fillId="2" borderId="51" xfId="0" applyNumberFormat="1" applyFont="1" applyFill="1" applyBorder="1" applyAlignment="1">
      <alignment horizontal="right"/>
    </xf>
    <xf numFmtId="3" fontId="17" fillId="2" borderId="53" xfId="0" applyNumberFormat="1" applyFont="1" applyFill="1" applyBorder="1" applyAlignment="1">
      <alignment horizontal="right"/>
    </xf>
    <xf numFmtId="3" fontId="12" fillId="2" borderId="29" xfId="0" applyNumberFormat="1" applyFont="1" applyFill="1" applyBorder="1" applyAlignment="1">
      <alignment horizontal="right"/>
    </xf>
    <xf numFmtId="3" fontId="16" fillId="2" borderId="11" xfId="0" applyNumberFormat="1" applyFont="1" applyFill="1" applyBorder="1" applyAlignment="1">
      <alignment horizontal="right"/>
    </xf>
    <xf numFmtId="3" fontId="27" fillId="2" borderId="11" xfId="0" applyNumberFormat="1" applyFont="1" applyFill="1" applyBorder="1" applyAlignment="1">
      <alignment horizontal="right"/>
    </xf>
    <xf numFmtId="0" fontId="27" fillId="0" borderId="11" xfId="0" applyFont="1" applyBorder="1" applyAlignment="1"/>
    <xf numFmtId="3" fontId="27" fillId="2" borderId="27" xfId="0" applyNumberFormat="1" applyFont="1" applyFill="1" applyBorder="1" applyAlignment="1">
      <alignment horizontal="right"/>
    </xf>
    <xf numFmtId="3" fontId="68" fillId="2" borderId="11" xfId="0" applyNumberFormat="1" applyFont="1" applyFill="1" applyBorder="1" applyAlignment="1">
      <alignment horizontal="right"/>
    </xf>
    <xf numFmtId="3" fontId="26" fillId="2" borderId="11" xfId="0" applyNumberFormat="1" applyFont="1" applyFill="1" applyBorder="1" applyAlignment="1">
      <alignment horizontal="right"/>
    </xf>
    <xf numFmtId="3" fontId="32" fillId="2" borderId="28" xfId="0" applyNumberFormat="1" applyFont="1" applyFill="1" applyBorder="1" applyAlignment="1">
      <alignment horizontal="right"/>
    </xf>
    <xf numFmtId="0" fontId="27" fillId="2" borderId="11" xfId="0" applyFont="1" applyFill="1" applyBorder="1" applyAlignment="1">
      <alignment horizontal="center"/>
    </xf>
    <xf numFmtId="0" fontId="68" fillId="2" borderId="46" xfId="0" applyFont="1" applyFill="1" applyBorder="1" applyAlignment="1">
      <alignment horizontal="right"/>
    </xf>
    <xf numFmtId="3" fontId="27" fillId="2" borderId="20" xfId="0" applyNumberFormat="1" applyFont="1" applyFill="1" applyBorder="1" applyAlignment="1">
      <alignment horizontal="right"/>
    </xf>
    <xf numFmtId="3" fontId="27" fillId="2" borderId="51" xfId="0" applyNumberFormat="1" applyFont="1" applyFill="1" applyBorder="1" applyAlignment="1">
      <alignment horizontal="right"/>
    </xf>
    <xf numFmtId="0" fontId="0" fillId="2" borderId="0" xfId="0" applyFill="1"/>
    <xf numFmtId="3" fontId="27" fillId="2" borderId="14" xfId="0" applyNumberFormat="1" applyFont="1" applyFill="1" applyBorder="1" applyAlignment="1">
      <alignment horizontal="right"/>
    </xf>
    <xf numFmtId="0" fontId="12" fillId="0" borderId="6" xfId="0" applyFont="1" applyBorder="1" applyAlignment="1"/>
    <xf numFmtId="0" fontId="0" fillId="0" borderId="25" xfId="0" applyBorder="1"/>
    <xf numFmtId="3" fontId="68" fillId="0" borderId="11" xfId="0" applyNumberFormat="1" applyFont="1" applyBorder="1" applyAlignment="1">
      <alignment horizontal="left"/>
    </xf>
    <xf numFmtId="3" fontId="12" fillId="2" borderId="51" xfId="0" applyNumberFormat="1" applyFont="1" applyFill="1" applyBorder="1" applyAlignment="1">
      <alignment horizontal="right"/>
    </xf>
    <xf numFmtId="3" fontId="68" fillId="2" borderId="27" xfId="0" applyNumberFormat="1" applyFont="1" applyFill="1" applyBorder="1" applyAlignment="1">
      <alignment horizontal="right"/>
    </xf>
    <xf numFmtId="0" fontId="58" fillId="0" borderId="11" xfId="0" applyFont="1" applyBorder="1" applyAlignment="1"/>
    <xf numFmtId="3" fontId="73" fillId="2" borderId="27" xfId="0" applyNumberFormat="1" applyFont="1" applyFill="1" applyBorder="1" applyAlignment="1">
      <alignment horizontal="center"/>
    </xf>
    <xf numFmtId="3" fontId="90" fillId="2" borderId="27" xfId="0" applyNumberFormat="1" applyFont="1" applyFill="1" applyBorder="1" applyAlignment="1">
      <alignment horizontal="center"/>
    </xf>
    <xf numFmtId="0" fontId="75" fillId="2" borderId="27" xfId="0" applyFont="1" applyFill="1" applyBorder="1" applyAlignment="1">
      <alignment horizontal="center"/>
    </xf>
    <xf numFmtId="4" fontId="16" fillId="2" borderId="27" xfId="0" applyNumberFormat="1" applyFont="1" applyFill="1" applyBorder="1" applyAlignment="1">
      <alignment horizontal="right"/>
    </xf>
    <xf numFmtId="4" fontId="16" fillId="2" borderId="27" xfId="0" applyNumberFormat="1" applyFont="1" applyFill="1" applyBorder="1" applyAlignment="1">
      <alignment horizontal="center"/>
    </xf>
    <xf numFmtId="3" fontId="90" fillId="2" borderId="27" xfId="0" applyNumberFormat="1" applyFont="1" applyFill="1" applyBorder="1" applyAlignment="1">
      <alignment horizontal="right"/>
    </xf>
    <xf numFmtId="37" fontId="26" fillId="2" borderId="46" xfId="0" applyNumberFormat="1" applyFont="1" applyFill="1" applyBorder="1" applyAlignment="1">
      <alignment horizontal="center"/>
    </xf>
    <xf numFmtId="37" fontId="27" fillId="2" borderId="27" xfId="0" applyNumberFormat="1" applyFont="1" applyFill="1" applyBorder="1" applyAlignment="1">
      <alignment horizontal="right"/>
    </xf>
    <xf numFmtId="10" fontId="26" fillId="2" borderId="46" xfId="0" applyNumberFormat="1" applyFont="1" applyFill="1" applyBorder="1" applyAlignment="1">
      <alignment horizontal="center"/>
    </xf>
    <xf numFmtId="0" fontId="28" fillId="0" borderId="11" xfId="0" applyFont="1" applyBorder="1" applyAlignment="1"/>
    <xf numFmtId="0" fontId="27" fillId="0" borderId="47" xfId="0" applyFont="1" applyBorder="1" applyAlignment="1"/>
    <xf numFmtId="0" fontId="0" fillId="0" borderId="48" xfId="0" applyBorder="1"/>
    <xf numFmtId="3" fontId="16" fillId="2" borderId="47" xfId="0" applyNumberFormat="1" applyFont="1" applyFill="1" applyBorder="1" applyAlignment="1">
      <alignment horizontal="right"/>
    </xf>
    <xf numFmtId="3" fontId="68" fillId="2" borderId="47" xfId="0" applyNumberFormat="1" applyFont="1" applyFill="1" applyBorder="1" applyAlignment="1">
      <alignment horizontal="right"/>
    </xf>
    <xf numFmtId="3" fontId="26" fillId="2" borderId="47" xfId="0" applyNumberFormat="1" applyFont="1" applyFill="1" applyBorder="1" applyAlignment="1">
      <alignment horizontal="right"/>
    </xf>
    <xf numFmtId="3" fontId="68" fillId="2" borderId="28" xfId="0" applyNumberFormat="1" applyFont="1" applyFill="1" applyBorder="1" applyAlignment="1">
      <alignment horizontal="right"/>
    </xf>
    <xf numFmtId="0" fontId="58" fillId="0" borderId="6" xfId="0" applyFont="1" applyBorder="1" applyAlignment="1"/>
    <xf numFmtId="0" fontId="16" fillId="2" borderId="6" xfId="0" applyFont="1" applyFill="1" applyBorder="1" applyAlignment="1">
      <alignment horizontal="right"/>
    </xf>
    <xf numFmtId="3" fontId="68" fillId="2" borderId="6" xfId="0" applyNumberFormat="1" applyFont="1" applyFill="1" applyBorder="1" applyAlignment="1">
      <alignment horizontal="right"/>
    </xf>
    <xf numFmtId="3" fontId="26" fillId="2" borderId="6" xfId="0" applyNumberFormat="1" applyFont="1" applyFill="1" applyBorder="1" applyAlignment="1">
      <alignment horizontal="right"/>
    </xf>
    <xf numFmtId="3" fontId="68" fillId="2" borderId="24" xfId="0" applyNumberFormat="1" applyFont="1" applyFill="1" applyBorder="1" applyAlignment="1">
      <alignment horizontal="right"/>
    </xf>
    <xf numFmtId="3" fontId="91" fillId="2" borderId="10" xfId="0" applyNumberFormat="1" applyFont="1" applyFill="1" applyBorder="1" applyAlignment="1">
      <alignment horizontal="right"/>
    </xf>
    <xf numFmtId="3" fontId="91" fillId="2" borderId="27" xfId="0" applyNumberFormat="1" applyFont="1" applyFill="1" applyBorder="1" applyAlignment="1">
      <alignment horizontal="right"/>
    </xf>
    <xf numFmtId="3" fontId="32" fillId="0" borderId="46" xfId="0" applyNumberFormat="1" applyFont="1" applyBorder="1"/>
    <xf numFmtId="3" fontId="32" fillId="0" borderId="46" xfId="0" applyNumberFormat="1" applyFont="1" applyBorder="1" applyAlignment="1"/>
    <xf numFmtId="0" fontId="26" fillId="2" borderId="11" xfId="0" applyFont="1" applyFill="1" applyBorder="1" applyAlignment="1">
      <alignment horizontal="right"/>
    </xf>
    <xf numFmtId="3" fontId="32" fillId="2" borderId="11" xfId="0" applyNumberFormat="1" applyFont="1" applyFill="1" applyBorder="1" applyAlignment="1">
      <alignment horizontal="right"/>
    </xf>
    <xf numFmtId="3" fontId="71" fillId="0" borderId="11" xfId="0" applyNumberFormat="1" applyFont="1" applyBorder="1" applyAlignment="1"/>
    <xf numFmtId="0" fontId="71" fillId="0" borderId="11" xfId="0" applyFont="1" applyBorder="1" applyAlignment="1"/>
    <xf numFmtId="0" fontId="15" fillId="0" borderId="11" xfId="0" applyFont="1" applyBorder="1" applyAlignment="1"/>
    <xf numFmtId="0" fontId="92" fillId="0" borderId="46" xfId="0" applyFont="1" applyBorder="1" applyAlignment="1">
      <alignment horizontal="justify"/>
    </xf>
    <xf numFmtId="0" fontId="70" fillId="0" borderId="46" xfId="0" applyFont="1" applyBorder="1" applyAlignment="1"/>
    <xf numFmtId="3" fontId="58" fillId="2" borderId="55" xfId="0" applyNumberFormat="1" applyFont="1" applyFill="1" applyBorder="1" applyAlignment="1">
      <alignment horizontal="right"/>
    </xf>
    <xf numFmtId="3" fontId="58" fillId="2" borderId="27" xfId="0" applyNumberFormat="1" applyFont="1" applyFill="1" applyBorder="1" applyAlignment="1">
      <alignment horizontal="right"/>
    </xf>
    <xf numFmtId="3" fontId="73" fillId="2" borderId="11" xfId="0" applyNumberFormat="1" applyFont="1" applyFill="1" applyBorder="1" applyAlignment="1">
      <alignment horizontal="right"/>
    </xf>
    <xf numFmtId="3" fontId="91" fillId="2" borderId="11" xfId="0" applyNumberFormat="1" applyFont="1" applyFill="1" applyBorder="1" applyAlignment="1">
      <alignment horizontal="right"/>
    </xf>
    <xf numFmtId="3" fontId="61" fillId="2" borderId="27" xfId="0" applyNumberFormat="1" applyFont="1" applyFill="1" applyBorder="1" applyAlignment="1">
      <alignment horizontal="right"/>
    </xf>
    <xf numFmtId="3" fontId="91" fillId="2" borderId="28" xfId="0" applyNumberFormat="1" applyFont="1" applyFill="1" applyBorder="1" applyAlignment="1">
      <alignment horizontal="right"/>
    </xf>
    <xf numFmtId="0" fontId="27" fillId="0" borderId="56" xfId="0" applyFont="1" applyBorder="1" applyAlignment="1">
      <alignment horizontal="center"/>
    </xf>
    <xf numFmtId="0" fontId="68" fillId="0" borderId="57" xfId="0" applyFont="1" applyBorder="1" applyAlignment="1">
      <alignment horizontal="right"/>
    </xf>
    <xf numFmtId="0" fontId="55" fillId="0" borderId="57" xfId="0" applyFont="1" applyBorder="1" applyAlignment="1"/>
    <xf numFmtId="3" fontId="26" fillId="2" borderId="56" xfId="0" applyNumberFormat="1" applyFont="1" applyFill="1" applyBorder="1" applyAlignment="1">
      <alignment horizontal="right"/>
    </xf>
    <xf numFmtId="3" fontId="27" fillId="2" borderId="58" xfId="0" applyNumberFormat="1" applyFont="1" applyFill="1" applyBorder="1" applyAlignment="1">
      <alignment horizontal="right"/>
    </xf>
    <xf numFmtId="0" fontId="16" fillId="2" borderId="46" xfId="0" applyFont="1" applyFill="1" applyBorder="1" applyAlignment="1">
      <alignment horizontal="right"/>
    </xf>
    <xf numFmtId="0" fontId="61" fillId="0" borderId="11" xfId="0" applyFont="1" applyBorder="1" applyAlignment="1">
      <alignment horizontal="center"/>
    </xf>
    <xf numFmtId="0" fontId="73" fillId="2" borderId="11" xfId="0" applyFont="1" applyFill="1" applyBorder="1" applyAlignment="1">
      <alignment horizontal="center"/>
    </xf>
    <xf numFmtId="0" fontId="91" fillId="2" borderId="11" xfId="0" applyFont="1" applyFill="1" applyBorder="1" applyAlignment="1">
      <alignment horizontal="center"/>
    </xf>
    <xf numFmtId="0" fontId="26" fillId="2" borderId="0" xfId="0" applyFont="1" applyFill="1"/>
    <xf numFmtId="0" fontId="93" fillId="0" borderId="0" xfId="0" applyFont="1"/>
    <xf numFmtId="0" fontId="26" fillId="0" borderId="0" xfId="0" applyFont="1"/>
    <xf numFmtId="0" fontId="91" fillId="0" borderId="11" xfId="0" applyFont="1" applyBorder="1" applyAlignment="1">
      <alignment horizontal="center"/>
    </xf>
    <xf numFmtId="0" fontId="68" fillId="0" borderId="46" xfId="0" applyFont="1" applyBorder="1"/>
    <xf numFmtId="0" fontId="91" fillId="2" borderId="10" xfId="0" applyFont="1" applyFill="1" applyBorder="1" applyAlignment="1">
      <alignment horizontal="center"/>
    </xf>
    <xf numFmtId="3" fontId="73" fillId="2" borderId="11" xfId="0" applyNumberFormat="1" applyFont="1" applyFill="1" applyBorder="1" applyAlignment="1">
      <alignment horizontal="center"/>
    </xf>
    <xf numFmtId="3" fontId="91" fillId="2" borderId="11" xfId="0" applyNumberFormat="1" applyFont="1" applyFill="1" applyBorder="1" applyAlignment="1">
      <alignment horizontal="center"/>
    </xf>
    <xf numFmtId="3" fontId="61" fillId="2" borderId="24" xfId="0" applyNumberFormat="1" applyFont="1" applyFill="1" applyBorder="1" applyAlignment="1">
      <alignment horizontal="center"/>
    </xf>
    <xf numFmtId="3" fontId="68" fillId="2" borderId="13" xfId="0" applyNumberFormat="1" applyFont="1" applyFill="1" applyBorder="1" applyAlignment="1">
      <alignment horizontal="right"/>
    </xf>
    <xf numFmtId="3" fontId="16" fillId="2" borderId="6" xfId="0" applyNumberFormat="1" applyFont="1" applyFill="1" applyBorder="1" applyAlignment="1">
      <alignment horizontal="right"/>
    </xf>
    <xf numFmtId="0" fontId="73" fillId="2" borderId="6" xfId="0" applyFont="1" applyFill="1" applyBorder="1" applyAlignment="1">
      <alignment horizontal="center"/>
    </xf>
    <xf numFmtId="3" fontId="55" fillId="0" borderId="27" xfId="0" applyNumberFormat="1" applyFont="1" applyBorder="1" applyAlignment="1"/>
    <xf numFmtId="0" fontId="61" fillId="2" borderId="27" xfId="0" applyFont="1" applyFill="1" applyBorder="1" applyAlignment="1">
      <alignment horizontal="center"/>
    </xf>
    <xf numFmtId="0" fontId="68" fillId="0" borderId="46" xfId="0" applyFont="1" applyBorder="1" applyAlignment="1"/>
    <xf numFmtId="3" fontId="26" fillId="2" borderId="13" xfId="0" applyNumberFormat="1" applyFont="1" applyFill="1" applyBorder="1" applyAlignment="1">
      <alignment horizontal="right"/>
    </xf>
    <xf numFmtId="3" fontId="16" fillId="2" borderId="21" xfId="0" applyNumberFormat="1" applyFont="1" applyFill="1" applyBorder="1" applyAlignment="1">
      <alignment horizontal="right"/>
    </xf>
    <xf numFmtId="3" fontId="27" fillId="2" borderId="21" xfId="0" applyNumberFormat="1" applyFont="1" applyFill="1" applyBorder="1" applyAlignment="1">
      <alignment horizontal="right"/>
    </xf>
    <xf numFmtId="0" fontId="27" fillId="0" borderId="6" xfId="0" applyFont="1" applyBorder="1" applyAlignment="1"/>
    <xf numFmtId="0" fontId="68" fillId="0" borderId="25" xfId="0" applyFont="1" applyBorder="1"/>
    <xf numFmtId="3" fontId="26" fillId="2" borderId="5" xfId="0" applyNumberFormat="1" applyFont="1" applyFill="1" applyBorder="1" applyAlignment="1">
      <alignment horizontal="right"/>
    </xf>
    <xf numFmtId="0" fontId="73" fillId="2" borderId="27" xfId="0" applyFont="1" applyFill="1" applyBorder="1" applyAlignment="1">
      <alignment horizontal="center"/>
    </xf>
    <xf numFmtId="3" fontId="15" fillId="2" borderId="10" xfId="0" applyNumberFormat="1" applyFont="1" applyFill="1" applyBorder="1" applyAlignment="1">
      <alignment horizontal="right"/>
    </xf>
    <xf numFmtId="3" fontId="15" fillId="2" borderId="28" xfId="0" applyNumberFormat="1" applyFont="1" applyFill="1" applyBorder="1" applyAlignment="1">
      <alignment horizontal="right"/>
    </xf>
    <xf numFmtId="0" fontId="27" fillId="0" borderId="11" xfId="0" applyFont="1" applyBorder="1" applyAlignment="1">
      <alignment horizontal="right"/>
    </xf>
    <xf numFmtId="3" fontId="61" fillId="2" borderId="27" xfId="0" applyNumberFormat="1" applyFont="1" applyFill="1" applyBorder="1" applyAlignment="1">
      <alignment horizontal="center"/>
    </xf>
    <xf numFmtId="37" fontId="68" fillId="2" borderId="10" xfId="0" applyNumberFormat="1" applyFont="1" applyFill="1" applyBorder="1" applyAlignment="1">
      <alignment horizontal="right"/>
    </xf>
    <xf numFmtId="37" fontId="4" fillId="2" borderId="0" xfId="0" applyNumberFormat="1" applyFont="1" applyFill="1"/>
    <xf numFmtId="3" fontId="71" fillId="2" borderId="28" xfId="0" applyNumberFormat="1" applyFont="1" applyFill="1" applyBorder="1" applyAlignment="1">
      <alignment horizontal="right"/>
    </xf>
    <xf numFmtId="3" fontId="26" fillId="2" borderId="0" xfId="0" applyNumberFormat="1" applyFont="1" applyFill="1"/>
    <xf numFmtId="0" fontId="26" fillId="0" borderId="11" xfId="0" applyFont="1" applyBorder="1" applyAlignment="1"/>
    <xf numFmtId="0" fontId="26" fillId="0" borderId="46" xfId="0" applyFont="1" applyBorder="1"/>
    <xf numFmtId="3" fontId="59" fillId="2" borderId="0" xfId="0" applyNumberFormat="1" applyFont="1" applyFill="1"/>
    <xf numFmtId="3" fontId="94" fillId="0" borderId="0" xfId="0" applyNumberFormat="1" applyFont="1"/>
    <xf numFmtId="3" fontId="59" fillId="0" borderId="0" xfId="0" applyNumberFormat="1" applyFont="1"/>
    <xf numFmtId="3" fontId="16" fillId="2" borderId="46" xfId="0" applyNumberFormat="1" applyFont="1" applyFill="1" applyBorder="1" applyAlignment="1">
      <alignment horizontal="right"/>
    </xf>
    <xf numFmtId="0" fontId="91" fillId="2" borderId="13" xfId="0" applyFont="1" applyFill="1" applyBorder="1" applyAlignment="1">
      <alignment horizontal="center"/>
    </xf>
    <xf numFmtId="3" fontId="58" fillId="0" borderId="11" xfId="0" applyNumberFormat="1" applyFont="1" applyBorder="1" applyAlignment="1"/>
    <xf numFmtId="3" fontId="59" fillId="0" borderId="46" xfId="0" applyNumberFormat="1" applyFont="1" applyBorder="1"/>
    <xf numFmtId="3" fontId="95" fillId="0" borderId="46" xfId="0" applyNumberFormat="1" applyFont="1" applyBorder="1" applyAlignment="1"/>
    <xf numFmtId="37" fontId="58" fillId="2" borderId="10" xfId="0" applyNumberFormat="1" applyFont="1" applyFill="1" applyBorder="1" applyAlignment="1">
      <alignment horizontal="right"/>
    </xf>
    <xf numFmtId="37" fontId="16" fillId="2" borderId="11" xfId="0" applyNumberFormat="1" applyFont="1" applyFill="1" applyBorder="1" applyAlignment="1">
      <alignment horizontal="right"/>
    </xf>
    <xf numFmtId="37" fontId="27" fillId="2" borderId="10" xfId="0" applyNumberFormat="1" applyFont="1" applyFill="1" applyBorder="1" applyAlignment="1">
      <alignment horizontal="right"/>
    </xf>
    <xf numFmtId="3" fontId="28" fillId="0" borderId="11" xfId="0" applyNumberFormat="1" applyFont="1" applyBorder="1" applyAlignment="1"/>
    <xf numFmtId="37" fontId="96" fillId="2" borderId="10" xfId="0" applyNumberFormat="1" applyFont="1" applyFill="1" applyBorder="1" applyAlignment="1">
      <alignment horizontal="right"/>
    </xf>
    <xf numFmtId="3" fontId="97" fillId="2" borderId="10" xfId="0" applyNumberFormat="1" applyFont="1" applyFill="1" applyBorder="1" applyAlignment="1">
      <alignment horizontal="right"/>
    </xf>
    <xf numFmtId="37" fontId="79" fillId="2" borderId="10" xfId="0" applyNumberFormat="1" applyFont="1" applyFill="1" applyBorder="1" applyAlignment="1">
      <alignment horizontal="right"/>
    </xf>
    <xf numFmtId="3" fontId="97" fillId="2" borderId="46" xfId="0" applyNumberFormat="1" applyFont="1" applyFill="1" applyBorder="1" applyAlignment="1">
      <alignment horizontal="right"/>
    </xf>
    <xf numFmtId="3" fontId="20" fillId="2" borderId="46" xfId="0" applyNumberFormat="1" applyFont="1" applyFill="1" applyBorder="1" applyAlignment="1">
      <alignment horizontal="right"/>
    </xf>
    <xf numFmtId="37" fontId="98" fillId="2" borderId="10" xfId="0" applyNumberFormat="1" applyFont="1" applyFill="1" applyBorder="1" applyAlignment="1">
      <alignment horizontal="right"/>
    </xf>
    <xf numFmtId="37" fontId="90" fillId="2" borderId="10" xfId="0" applyNumberFormat="1" applyFont="1" applyFill="1" applyBorder="1" applyAlignment="1">
      <alignment horizontal="right"/>
    </xf>
    <xf numFmtId="3" fontId="99" fillId="0" borderId="46" xfId="0" applyNumberFormat="1" applyFont="1" applyBorder="1" applyAlignment="1"/>
    <xf numFmtId="3" fontId="20" fillId="2" borderId="11" xfId="0" applyNumberFormat="1" applyFont="1" applyFill="1" applyBorder="1" applyAlignment="1">
      <alignment horizontal="right"/>
    </xf>
    <xf numFmtId="3" fontId="58" fillId="0" borderId="47" xfId="0" applyNumberFormat="1" applyFont="1" applyBorder="1" applyAlignment="1"/>
    <xf numFmtId="3" fontId="59" fillId="0" borderId="48" xfId="0" applyNumberFormat="1" applyFont="1" applyBorder="1"/>
    <xf numFmtId="3" fontId="99" fillId="0" borderId="48" xfId="0" applyNumberFormat="1" applyFont="1" applyBorder="1" applyAlignment="1"/>
    <xf numFmtId="3" fontId="20" fillId="2" borderId="48" xfId="0" applyNumberFormat="1" applyFont="1" applyFill="1" applyBorder="1" applyAlignment="1">
      <alignment horizontal="right"/>
    </xf>
    <xf numFmtId="37" fontId="58" fillId="2" borderId="27" xfId="0" applyNumberFormat="1" applyFont="1" applyFill="1" applyBorder="1"/>
    <xf numFmtId="3" fontId="26" fillId="2" borderId="48" xfId="0" applyNumberFormat="1" applyFont="1" applyFill="1" applyBorder="1" applyAlignment="1">
      <alignment horizontal="right"/>
    </xf>
    <xf numFmtId="0" fontId="23" fillId="0" borderId="6" xfId="0" applyFont="1" applyBorder="1" applyAlignment="1"/>
    <xf numFmtId="3" fontId="16" fillId="2" borderId="25" xfId="0" applyNumberFormat="1" applyFont="1" applyFill="1" applyBorder="1" applyAlignment="1">
      <alignment horizontal="right"/>
    </xf>
    <xf numFmtId="3" fontId="68" fillId="2" borderId="25" xfId="0" applyNumberFormat="1" applyFont="1" applyFill="1" applyBorder="1" applyAlignment="1">
      <alignment horizontal="right"/>
    </xf>
    <xf numFmtId="3" fontId="26" fillId="2" borderId="25" xfId="0" applyNumberFormat="1" applyFont="1" applyFill="1" applyBorder="1" applyAlignment="1">
      <alignment horizontal="right"/>
    </xf>
    <xf numFmtId="3" fontId="15" fillId="2" borderId="24" xfId="0" applyNumberFormat="1" applyFont="1" applyFill="1" applyBorder="1" applyAlignment="1">
      <alignment horizontal="right"/>
    </xf>
    <xf numFmtId="0" fontId="23" fillId="0" borderId="11" xfId="0" applyFont="1" applyBorder="1" applyAlignment="1"/>
    <xf numFmtId="3" fontId="68" fillId="2" borderId="46" xfId="0" applyNumberFormat="1" applyFont="1" applyFill="1" applyBorder="1" applyAlignment="1">
      <alignment horizontal="right"/>
    </xf>
    <xf numFmtId="3" fontId="26" fillId="2" borderId="46" xfId="0" applyNumberFormat="1" applyFont="1" applyFill="1" applyBorder="1" applyAlignment="1">
      <alignment horizontal="right"/>
    </xf>
    <xf numFmtId="37" fontId="12" fillId="2" borderId="5" xfId="0" applyNumberFormat="1" applyFont="1" applyFill="1" applyBorder="1" applyAlignment="1">
      <alignment horizontal="right"/>
    </xf>
    <xf numFmtId="3" fontId="72" fillId="2" borderId="11" xfId="0" applyNumberFormat="1" applyFont="1" applyFill="1" applyBorder="1" applyAlignment="1">
      <alignment horizontal="right"/>
    </xf>
    <xf numFmtId="3" fontId="27" fillId="2" borderId="13" xfId="0" applyNumberFormat="1" applyFont="1" applyFill="1" applyBorder="1" applyAlignment="1">
      <alignment horizontal="right"/>
    </xf>
    <xf numFmtId="3" fontId="71" fillId="2" borderId="11" xfId="0" applyNumberFormat="1" applyFont="1" applyFill="1" applyBorder="1" applyAlignment="1">
      <alignment horizontal="right"/>
    </xf>
    <xf numFmtId="3" fontId="68" fillId="2" borderId="5" xfId="0" applyNumberFormat="1" applyFont="1" applyFill="1" applyBorder="1" applyAlignment="1">
      <alignment horizontal="right"/>
    </xf>
    <xf numFmtId="0" fontId="82" fillId="0" borderId="11" xfId="0" applyFont="1" applyBorder="1" applyAlignment="1"/>
    <xf numFmtId="166" fontId="16" fillId="2" borderId="6" xfId="0" applyNumberFormat="1" applyFont="1" applyFill="1" applyBorder="1" applyAlignment="1">
      <alignment horizontal="right"/>
    </xf>
    <xf numFmtId="3" fontId="58" fillId="2" borderId="10" xfId="0" applyNumberFormat="1" applyFont="1" applyFill="1" applyBorder="1" applyAlignment="1">
      <alignment horizontal="right"/>
    </xf>
    <xf numFmtId="3" fontId="72" fillId="2" borderId="13" xfId="0" applyNumberFormat="1" applyFont="1" applyFill="1" applyBorder="1" applyAlignment="1">
      <alignment horizontal="right"/>
    </xf>
    <xf numFmtId="0" fontId="26" fillId="2" borderId="10" xfId="0" applyFont="1" applyFill="1" applyBorder="1" applyAlignment="1">
      <alignment horizontal="right"/>
    </xf>
    <xf numFmtId="0" fontId="82" fillId="0" borderId="47" xfId="0" applyFont="1" applyBorder="1" applyAlignment="1"/>
    <xf numFmtId="3" fontId="27" fillId="2" borderId="48" xfId="0" applyNumberFormat="1" applyFont="1" applyFill="1" applyBorder="1" applyAlignment="1">
      <alignment horizontal="right"/>
    </xf>
    <xf numFmtId="0" fontId="26" fillId="2" borderId="19" xfId="0" applyFont="1" applyFill="1" applyBorder="1" applyAlignment="1">
      <alignment horizontal="right"/>
    </xf>
    <xf numFmtId="37" fontId="27" fillId="2" borderId="19" xfId="0" applyNumberFormat="1" applyFont="1" applyFill="1" applyBorder="1" applyAlignment="1">
      <alignment horizontal="right"/>
    </xf>
    <xf numFmtId="0" fontId="55" fillId="0" borderId="25" xfId="0" applyFont="1" applyBorder="1"/>
    <xf numFmtId="0" fontId="56" fillId="0" borderId="25" xfId="0" applyFont="1" applyBorder="1" applyAlignment="1"/>
    <xf numFmtId="0" fontId="16" fillId="2" borderId="25" xfId="0" applyFont="1" applyFill="1" applyBorder="1" applyAlignment="1">
      <alignment horizontal="center"/>
    </xf>
    <xf numFmtId="0" fontId="17" fillId="2" borderId="25" xfId="0" applyFont="1" applyFill="1" applyBorder="1" applyAlignment="1">
      <alignment horizontal="center"/>
    </xf>
    <xf numFmtId="0" fontId="15" fillId="2" borderId="25" xfId="0" applyFont="1" applyFill="1" applyBorder="1" applyAlignment="1">
      <alignment horizontal="right"/>
    </xf>
    <xf numFmtId="0" fontId="27" fillId="0" borderId="46" xfId="0" applyFont="1" applyBorder="1"/>
    <xf numFmtId="0" fontId="16" fillId="2" borderId="46" xfId="0" applyFont="1" applyFill="1" applyBorder="1" applyAlignment="1">
      <alignment horizontal="center"/>
    </xf>
    <xf numFmtId="0" fontId="17" fillId="2" borderId="46" xfId="0" applyFont="1" applyFill="1" applyBorder="1" applyAlignment="1">
      <alignment horizontal="center"/>
    </xf>
    <xf numFmtId="0" fontId="15" fillId="2" borderId="46" xfId="0" applyFont="1" applyFill="1" applyBorder="1" applyAlignment="1">
      <alignment horizontal="right"/>
    </xf>
    <xf numFmtId="0" fontId="55" fillId="0" borderId="46" xfId="0" applyFont="1" applyBorder="1"/>
    <xf numFmtId="0" fontId="58" fillId="0" borderId="46" xfId="0" applyFont="1" applyBorder="1"/>
    <xf numFmtId="0" fontId="95" fillId="0" borderId="46" xfId="0" applyFont="1" applyBorder="1" applyAlignment="1"/>
    <xf numFmtId="0" fontId="20" fillId="2" borderId="46" xfId="0" applyFont="1" applyFill="1" applyBorder="1" applyAlignment="1">
      <alignment horizontal="center"/>
    </xf>
    <xf numFmtId="0" fontId="58" fillId="2" borderId="46" xfId="0" applyFont="1" applyFill="1" applyBorder="1" applyAlignment="1">
      <alignment horizontal="center"/>
    </xf>
    <xf numFmtId="0" fontId="59" fillId="2" borderId="46" xfId="0" applyFont="1" applyFill="1" applyBorder="1" applyAlignment="1">
      <alignment horizontal="center"/>
    </xf>
    <xf numFmtId="0" fontId="55" fillId="0" borderId="57" xfId="0" applyFont="1" applyBorder="1"/>
    <xf numFmtId="0" fontId="0" fillId="0" borderId="57" xfId="0" applyBorder="1"/>
    <xf numFmtId="0" fontId="16" fillId="2" borderId="57" xfId="0" applyFont="1" applyFill="1" applyBorder="1" applyAlignment="1">
      <alignment horizontal="right"/>
    </xf>
    <xf numFmtId="0" fontId="68" fillId="2" borderId="57" xfId="0" applyFont="1" applyFill="1" applyBorder="1" applyAlignment="1">
      <alignment horizontal="right"/>
    </xf>
    <xf numFmtId="0" fontId="26" fillId="2" borderId="0" xfId="0" applyFont="1" applyFill="1" applyBorder="1" applyAlignment="1">
      <alignment horizontal="right"/>
    </xf>
    <xf numFmtId="0" fontId="15" fillId="2" borderId="0" xfId="0" applyFont="1" applyFill="1" applyBorder="1" applyAlignment="1">
      <alignment horizontal="right"/>
    </xf>
    <xf numFmtId="0" fontId="4" fillId="2" borderId="0" xfId="0" applyFont="1" applyFill="1" applyBorder="1"/>
    <xf numFmtId="0" fontId="69" fillId="0" borderId="0" xfId="0" applyFont="1" applyBorder="1"/>
    <xf numFmtId="0" fontId="55" fillId="0" borderId="0" xfId="0" applyFont="1" applyBorder="1"/>
    <xf numFmtId="0" fontId="55" fillId="0" borderId="0" xfId="0" applyFont="1" applyBorder="1" applyAlignment="1"/>
    <xf numFmtId="0" fontId="16" fillId="2" borderId="0" xfId="0" applyFont="1" applyFill="1" applyBorder="1" applyAlignment="1">
      <alignment horizontal="right"/>
    </xf>
    <xf numFmtId="0" fontId="68" fillId="2" borderId="0" xfId="0" applyFont="1" applyFill="1" applyBorder="1" applyAlignment="1">
      <alignment horizontal="right"/>
    </xf>
    <xf numFmtId="0" fontId="55" fillId="0" borderId="0" xfId="0" applyFont="1"/>
    <xf numFmtId="167" fontId="17" fillId="0" borderId="0" xfId="1" applyNumberFormat="1" applyFont="1"/>
    <xf numFmtId="167" fontId="0" fillId="0" borderId="0" xfId="1" applyNumberFormat="1" applyFont="1"/>
    <xf numFmtId="167" fontId="17" fillId="0" borderId="26" xfId="1" applyNumberFormat="1" applyFont="1" applyBorder="1" applyAlignment="1">
      <alignment horizontal="center"/>
    </xf>
    <xf numFmtId="0" fontId="17" fillId="0" borderId="26" xfId="0" applyFont="1" applyBorder="1" applyAlignment="1">
      <alignment horizontal="center"/>
    </xf>
    <xf numFmtId="167" fontId="17" fillId="0" borderId="10" xfId="1" applyNumberFormat="1" applyFont="1" applyBorder="1" applyAlignment="1">
      <alignment horizontal="center"/>
    </xf>
    <xf numFmtId="14" fontId="17" fillId="0" borderId="10" xfId="0" applyNumberFormat="1" applyFont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17" fillId="0" borderId="19" xfId="0" applyFont="1" applyBorder="1"/>
    <xf numFmtId="0" fontId="17" fillId="0" borderId="18" xfId="0" applyFont="1" applyBorder="1" applyAlignment="1">
      <alignment horizontal="center"/>
    </xf>
    <xf numFmtId="0" fontId="17" fillId="0" borderId="5" xfId="0" applyFont="1" applyBorder="1"/>
    <xf numFmtId="167" fontId="17" fillId="0" borderId="5" xfId="0" applyNumberFormat="1" applyFont="1" applyBorder="1"/>
    <xf numFmtId="0" fontId="68" fillId="0" borderId="10" xfId="0" applyFont="1" applyBorder="1"/>
    <xf numFmtId="167" fontId="17" fillId="0" borderId="10" xfId="1" applyNumberFormat="1" applyFont="1" applyBorder="1"/>
    <xf numFmtId="167" fontId="0" fillId="0" borderId="10" xfId="1" applyNumberFormat="1" applyFont="1" applyBorder="1"/>
    <xf numFmtId="167" fontId="17" fillId="0" borderId="10" xfId="0" applyNumberFormat="1" applyFont="1" applyBorder="1"/>
    <xf numFmtId="167" fontId="0" fillId="0" borderId="10" xfId="0" applyNumberFormat="1" applyBorder="1"/>
    <xf numFmtId="0" fontId="17" fillId="0" borderId="10" xfId="0" applyFont="1" applyBorder="1"/>
    <xf numFmtId="0" fontId="0" fillId="0" borderId="10" xfId="0" applyBorder="1"/>
    <xf numFmtId="0" fontId="15" fillId="0" borderId="19" xfId="0" applyFont="1" applyBorder="1"/>
    <xf numFmtId="0" fontId="0" fillId="0" borderId="19" xfId="0" applyBorder="1"/>
    <xf numFmtId="167" fontId="17" fillId="0" borderId="26" xfId="0" applyNumberFormat="1" applyFont="1" applyBorder="1" applyAlignment="1">
      <alignment horizontal="center"/>
    </xf>
    <xf numFmtId="0" fontId="17" fillId="0" borderId="19" xfId="0" applyFont="1" applyBorder="1" applyAlignment="1">
      <alignment horizontal="center"/>
    </xf>
    <xf numFmtId="14" fontId="17" fillId="0" borderId="19" xfId="0" applyNumberFormat="1" applyFont="1" applyBorder="1"/>
    <xf numFmtId="0" fontId="60" fillId="0" borderId="5" xfId="0" applyFont="1" applyBorder="1"/>
    <xf numFmtId="0" fontId="0" fillId="0" borderId="5" xfId="0" applyBorder="1"/>
    <xf numFmtId="167" fontId="100" fillId="0" borderId="5" xfId="1" applyNumberFormat="1" applyFont="1" applyBorder="1"/>
    <xf numFmtId="167" fontId="0" fillId="0" borderId="5" xfId="1" applyNumberFormat="1" applyFont="1" applyBorder="1"/>
    <xf numFmtId="167" fontId="17" fillId="0" borderId="5" xfId="1" applyNumberFormat="1" applyFont="1" applyBorder="1"/>
    <xf numFmtId="0" fontId="32" fillId="0" borderId="10" xfId="0" applyFont="1" applyBorder="1"/>
    <xf numFmtId="167" fontId="32" fillId="0" borderId="10" xfId="1" applyNumberFormat="1" applyFont="1" applyBorder="1"/>
    <xf numFmtId="167" fontId="0" fillId="0" borderId="0" xfId="0" applyNumberFormat="1"/>
    <xf numFmtId="0" fontId="60" fillId="0" borderId="10" xfId="0" applyFont="1" applyBorder="1"/>
    <xf numFmtId="167" fontId="32" fillId="0" borderId="10" xfId="0" applyNumberFormat="1" applyFont="1" applyBorder="1"/>
    <xf numFmtId="167" fontId="0" fillId="0" borderId="19" xfId="1" applyNumberFormat="1" applyFont="1" applyBorder="1"/>
    <xf numFmtId="167" fontId="15" fillId="0" borderId="0" xfId="1" applyNumberFormat="1" applyFont="1"/>
    <xf numFmtId="0" fontId="33" fillId="0" borderId="10" xfId="0" applyFont="1" applyBorder="1"/>
    <xf numFmtId="0" fontId="33" fillId="0" borderId="19" xfId="0" applyFont="1" applyBorder="1"/>
    <xf numFmtId="0" fontId="32" fillId="0" borderId="29" xfId="0" applyFont="1" applyFill="1" applyBorder="1"/>
    <xf numFmtId="0" fontId="32" fillId="0" borderId="0" xfId="0" applyFont="1" applyBorder="1"/>
    <xf numFmtId="0" fontId="32" fillId="0" borderId="0" xfId="0" applyFont="1"/>
    <xf numFmtId="0" fontId="68" fillId="0" borderId="0" xfId="0" applyFont="1"/>
    <xf numFmtId="0" fontId="2" fillId="0" borderId="0" xfId="0" applyFont="1" applyAlignment="1">
      <alignment horizontal="left" vertical="center"/>
    </xf>
    <xf numFmtId="0" fontId="2" fillId="0" borderId="0" xfId="0" applyFont="1" applyAlignment="1"/>
  </cellXfs>
  <cellStyles count="3">
    <cellStyle name="Comma" xfId="1" builtinId="3"/>
    <cellStyle name="Normal" xfId="0" builtinId="0"/>
    <cellStyle name="Normal_Sheet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46"/>
  <sheetViews>
    <sheetView tabSelected="1" workbookViewId="0">
      <selection sqref="A1:XFD1048576"/>
    </sheetView>
  </sheetViews>
  <sheetFormatPr defaultRowHeight="15"/>
  <cols>
    <col min="1" max="1" width="41.42578125" style="4" customWidth="1"/>
    <col min="2" max="2" width="2.5703125" style="5" customWidth="1"/>
    <col min="3" max="3" width="3.7109375" style="1" customWidth="1"/>
    <col min="4" max="4" width="14.28515625" style="2" customWidth="1"/>
    <col min="5" max="5" width="14" style="2" customWidth="1"/>
    <col min="6" max="6" width="15.42578125" style="2" customWidth="1"/>
    <col min="7" max="7" width="14.28515625" style="2" customWidth="1"/>
    <col min="8" max="8" width="14.42578125" style="4" customWidth="1"/>
    <col min="9" max="256" width="9.140625" style="4"/>
    <col min="257" max="257" width="41.42578125" style="4" customWidth="1"/>
    <col min="258" max="258" width="2.5703125" style="4" customWidth="1"/>
    <col min="259" max="259" width="3.7109375" style="4" customWidth="1"/>
    <col min="260" max="260" width="14.28515625" style="4" customWidth="1"/>
    <col min="261" max="261" width="14" style="4" customWidth="1"/>
    <col min="262" max="262" width="15.42578125" style="4" customWidth="1"/>
    <col min="263" max="263" width="14.28515625" style="4" customWidth="1"/>
    <col min="264" max="264" width="14.42578125" style="4" customWidth="1"/>
    <col min="265" max="512" width="9.140625" style="4"/>
    <col min="513" max="513" width="41.42578125" style="4" customWidth="1"/>
    <col min="514" max="514" width="2.5703125" style="4" customWidth="1"/>
    <col min="515" max="515" width="3.7109375" style="4" customWidth="1"/>
    <col min="516" max="516" width="14.28515625" style="4" customWidth="1"/>
    <col min="517" max="517" width="14" style="4" customWidth="1"/>
    <col min="518" max="518" width="15.42578125" style="4" customWidth="1"/>
    <col min="519" max="519" width="14.28515625" style="4" customWidth="1"/>
    <col min="520" max="520" width="14.42578125" style="4" customWidth="1"/>
    <col min="521" max="768" width="9.140625" style="4"/>
    <col min="769" max="769" width="41.42578125" style="4" customWidth="1"/>
    <col min="770" max="770" width="2.5703125" style="4" customWidth="1"/>
    <col min="771" max="771" width="3.7109375" style="4" customWidth="1"/>
    <col min="772" max="772" width="14.28515625" style="4" customWidth="1"/>
    <col min="773" max="773" width="14" style="4" customWidth="1"/>
    <col min="774" max="774" width="15.42578125" style="4" customWidth="1"/>
    <col min="775" max="775" width="14.28515625" style="4" customWidth="1"/>
    <col min="776" max="776" width="14.42578125" style="4" customWidth="1"/>
    <col min="777" max="1024" width="9.140625" style="4"/>
    <col min="1025" max="1025" width="41.42578125" style="4" customWidth="1"/>
    <col min="1026" max="1026" width="2.5703125" style="4" customWidth="1"/>
    <col min="1027" max="1027" width="3.7109375" style="4" customWidth="1"/>
    <col min="1028" max="1028" width="14.28515625" style="4" customWidth="1"/>
    <col min="1029" max="1029" width="14" style="4" customWidth="1"/>
    <col min="1030" max="1030" width="15.42578125" style="4" customWidth="1"/>
    <col min="1031" max="1031" width="14.28515625" style="4" customWidth="1"/>
    <col min="1032" max="1032" width="14.42578125" style="4" customWidth="1"/>
    <col min="1033" max="1280" width="9.140625" style="4"/>
    <col min="1281" max="1281" width="41.42578125" style="4" customWidth="1"/>
    <col min="1282" max="1282" width="2.5703125" style="4" customWidth="1"/>
    <col min="1283" max="1283" width="3.7109375" style="4" customWidth="1"/>
    <col min="1284" max="1284" width="14.28515625" style="4" customWidth="1"/>
    <col min="1285" max="1285" width="14" style="4" customWidth="1"/>
    <col min="1286" max="1286" width="15.42578125" style="4" customWidth="1"/>
    <col min="1287" max="1287" width="14.28515625" style="4" customWidth="1"/>
    <col min="1288" max="1288" width="14.42578125" style="4" customWidth="1"/>
    <col min="1289" max="1536" width="9.140625" style="4"/>
    <col min="1537" max="1537" width="41.42578125" style="4" customWidth="1"/>
    <col min="1538" max="1538" width="2.5703125" style="4" customWidth="1"/>
    <col min="1539" max="1539" width="3.7109375" style="4" customWidth="1"/>
    <col min="1540" max="1540" width="14.28515625" style="4" customWidth="1"/>
    <col min="1541" max="1541" width="14" style="4" customWidth="1"/>
    <col min="1542" max="1542" width="15.42578125" style="4" customWidth="1"/>
    <col min="1543" max="1543" width="14.28515625" style="4" customWidth="1"/>
    <col min="1544" max="1544" width="14.42578125" style="4" customWidth="1"/>
    <col min="1545" max="1792" width="9.140625" style="4"/>
    <col min="1793" max="1793" width="41.42578125" style="4" customWidth="1"/>
    <col min="1794" max="1794" width="2.5703125" style="4" customWidth="1"/>
    <col min="1795" max="1795" width="3.7109375" style="4" customWidth="1"/>
    <col min="1796" max="1796" width="14.28515625" style="4" customWidth="1"/>
    <col min="1797" max="1797" width="14" style="4" customWidth="1"/>
    <col min="1798" max="1798" width="15.42578125" style="4" customWidth="1"/>
    <col min="1799" max="1799" width="14.28515625" style="4" customWidth="1"/>
    <col min="1800" max="1800" width="14.42578125" style="4" customWidth="1"/>
    <col min="1801" max="2048" width="9.140625" style="4"/>
    <col min="2049" max="2049" width="41.42578125" style="4" customWidth="1"/>
    <col min="2050" max="2050" width="2.5703125" style="4" customWidth="1"/>
    <col min="2051" max="2051" width="3.7109375" style="4" customWidth="1"/>
    <col min="2052" max="2052" width="14.28515625" style="4" customWidth="1"/>
    <col min="2053" max="2053" width="14" style="4" customWidth="1"/>
    <col min="2054" max="2054" width="15.42578125" style="4" customWidth="1"/>
    <col min="2055" max="2055" width="14.28515625" style="4" customWidth="1"/>
    <col min="2056" max="2056" width="14.42578125" style="4" customWidth="1"/>
    <col min="2057" max="2304" width="9.140625" style="4"/>
    <col min="2305" max="2305" width="41.42578125" style="4" customWidth="1"/>
    <col min="2306" max="2306" width="2.5703125" style="4" customWidth="1"/>
    <col min="2307" max="2307" width="3.7109375" style="4" customWidth="1"/>
    <col min="2308" max="2308" width="14.28515625" style="4" customWidth="1"/>
    <col min="2309" max="2309" width="14" style="4" customWidth="1"/>
    <col min="2310" max="2310" width="15.42578125" style="4" customWidth="1"/>
    <col min="2311" max="2311" width="14.28515625" style="4" customWidth="1"/>
    <col min="2312" max="2312" width="14.42578125" style="4" customWidth="1"/>
    <col min="2313" max="2560" width="9.140625" style="4"/>
    <col min="2561" max="2561" width="41.42578125" style="4" customWidth="1"/>
    <col min="2562" max="2562" width="2.5703125" style="4" customWidth="1"/>
    <col min="2563" max="2563" width="3.7109375" style="4" customWidth="1"/>
    <col min="2564" max="2564" width="14.28515625" style="4" customWidth="1"/>
    <col min="2565" max="2565" width="14" style="4" customWidth="1"/>
    <col min="2566" max="2566" width="15.42578125" style="4" customWidth="1"/>
    <col min="2567" max="2567" width="14.28515625" style="4" customWidth="1"/>
    <col min="2568" max="2568" width="14.42578125" style="4" customWidth="1"/>
    <col min="2569" max="2816" width="9.140625" style="4"/>
    <col min="2817" max="2817" width="41.42578125" style="4" customWidth="1"/>
    <col min="2818" max="2818" width="2.5703125" style="4" customWidth="1"/>
    <col min="2819" max="2819" width="3.7109375" style="4" customWidth="1"/>
    <col min="2820" max="2820" width="14.28515625" style="4" customWidth="1"/>
    <col min="2821" max="2821" width="14" style="4" customWidth="1"/>
    <col min="2822" max="2822" width="15.42578125" style="4" customWidth="1"/>
    <col min="2823" max="2823" width="14.28515625" style="4" customWidth="1"/>
    <col min="2824" max="2824" width="14.42578125" style="4" customWidth="1"/>
    <col min="2825" max="3072" width="9.140625" style="4"/>
    <col min="3073" max="3073" width="41.42578125" style="4" customWidth="1"/>
    <col min="3074" max="3074" width="2.5703125" style="4" customWidth="1"/>
    <col min="3075" max="3075" width="3.7109375" style="4" customWidth="1"/>
    <col min="3076" max="3076" width="14.28515625" style="4" customWidth="1"/>
    <col min="3077" max="3077" width="14" style="4" customWidth="1"/>
    <col min="3078" max="3078" width="15.42578125" style="4" customWidth="1"/>
    <col min="3079" max="3079" width="14.28515625" style="4" customWidth="1"/>
    <col min="3080" max="3080" width="14.42578125" style="4" customWidth="1"/>
    <col min="3081" max="3328" width="9.140625" style="4"/>
    <col min="3329" max="3329" width="41.42578125" style="4" customWidth="1"/>
    <col min="3330" max="3330" width="2.5703125" style="4" customWidth="1"/>
    <col min="3331" max="3331" width="3.7109375" style="4" customWidth="1"/>
    <col min="3332" max="3332" width="14.28515625" style="4" customWidth="1"/>
    <col min="3333" max="3333" width="14" style="4" customWidth="1"/>
    <col min="3334" max="3334" width="15.42578125" style="4" customWidth="1"/>
    <col min="3335" max="3335" width="14.28515625" style="4" customWidth="1"/>
    <col min="3336" max="3336" width="14.42578125" style="4" customWidth="1"/>
    <col min="3337" max="3584" width="9.140625" style="4"/>
    <col min="3585" max="3585" width="41.42578125" style="4" customWidth="1"/>
    <col min="3586" max="3586" width="2.5703125" style="4" customWidth="1"/>
    <col min="3587" max="3587" width="3.7109375" style="4" customWidth="1"/>
    <col min="3588" max="3588" width="14.28515625" style="4" customWidth="1"/>
    <col min="3589" max="3589" width="14" style="4" customWidth="1"/>
    <col min="3590" max="3590" width="15.42578125" style="4" customWidth="1"/>
    <col min="3591" max="3591" width="14.28515625" style="4" customWidth="1"/>
    <col min="3592" max="3592" width="14.42578125" style="4" customWidth="1"/>
    <col min="3593" max="3840" width="9.140625" style="4"/>
    <col min="3841" max="3841" width="41.42578125" style="4" customWidth="1"/>
    <col min="3842" max="3842" width="2.5703125" style="4" customWidth="1"/>
    <col min="3843" max="3843" width="3.7109375" style="4" customWidth="1"/>
    <col min="3844" max="3844" width="14.28515625" style="4" customWidth="1"/>
    <col min="3845" max="3845" width="14" style="4" customWidth="1"/>
    <col min="3846" max="3846" width="15.42578125" style="4" customWidth="1"/>
    <col min="3847" max="3847" width="14.28515625" style="4" customWidth="1"/>
    <col min="3848" max="3848" width="14.42578125" style="4" customWidth="1"/>
    <col min="3849" max="4096" width="9.140625" style="4"/>
    <col min="4097" max="4097" width="41.42578125" style="4" customWidth="1"/>
    <col min="4098" max="4098" width="2.5703125" style="4" customWidth="1"/>
    <col min="4099" max="4099" width="3.7109375" style="4" customWidth="1"/>
    <col min="4100" max="4100" width="14.28515625" style="4" customWidth="1"/>
    <col min="4101" max="4101" width="14" style="4" customWidth="1"/>
    <col min="4102" max="4102" width="15.42578125" style="4" customWidth="1"/>
    <col min="4103" max="4103" width="14.28515625" style="4" customWidth="1"/>
    <col min="4104" max="4104" width="14.42578125" style="4" customWidth="1"/>
    <col min="4105" max="4352" width="9.140625" style="4"/>
    <col min="4353" max="4353" width="41.42578125" style="4" customWidth="1"/>
    <col min="4354" max="4354" width="2.5703125" style="4" customWidth="1"/>
    <col min="4355" max="4355" width="3.7109375" style="4" customWidth="1"/>
    <col min="4356" max="4356" width="14.28515625" style="4" customWidth="1"/>
    <col min="4357" max="4357" width="14" style="4" customWidth="1"/>
    <col min="4358" max="4358" width="15.42578125" style="4" customWidth="1"/>
    <col min="4359" max="4359" width="14.28515625" style="4" customWidth="1"/>
    <col min="4360" max="4360" width="14.42578125" style="4" customWidth="1"/>
    <col min="4361" max="4608" width="9.140625" style="4"/>
    <col min="4609" max="4609" width="41.42578125" style="4" customWidth="1"/>
    <col min="4610" max="4610" width="2.5703125" style="4" customWidth="1"/>
    <col min="4611" max="4611" width="3.7109375" style="4" customWidth="1"/>
    <col min="4612" max="4612" width="14.28515625" style="4" customWidth="1"/>
    <col min="4613" max="4613" width="14" style="4" customWidth="1"/>
    <col min="4614" max="4614" width="15.42578125" style="4" customWidth="1"/>
    <col min="4615" max="4615" width="14.28515625" style="4" customWidth="1"/>
    <col min="4616" max="4616" width="14.42578125" style="4" customWidth="1"/>
    <col min="4617" max="4864" width="9.140625" style="4"/>
    <col min="4865" max="4865" width="41.42578125" style="4" customWidth="1"/>
    <col min="4866" max="4866" width="2.5703125" style="4" customWidth="1"/>
    <col min="4867" max="4867" width="3.7109375" style="4" customWidth="1"/>
    <col min="4868" max="4868" width="14.28515625" style="4" customWidth="1"/>
    <col min="4869" max="4869" width="14" style="4" customWidth="1"/>
    <col min="4870" max="4870" width="15.42578125" style="4" customWidth="1"/>
    <col min="4871" max="4871" width="14.28515625" style="4" customWidth="1"/>
    <col min="4872" max="4872" width="14.42578125" style="4" customWidth="1"/>
    <col min="4873" max="5120" width="9.140625" style="4"/>
    <col min="5121" max="5121" width="41.42578125" style="4" customWidth="1"/>
    <col min="5122" max="5122" width="2.5703125" style="4" customWidth="1"/>
    <col min="5123" max="5123" width="3.7109375" style="4" customWidth="1"/>
    <col min="5124" max="5124" width="14.28515625" style="4" customWidth="1"/>
    <col min="5125" max="5125" width="14" style="4" customWidth="1"/>
    <col min="5126" max="5126" width="15.42578125" style="4" customWidth="1"/>
    <col min="5127" max="5127" width="14.28515625" style="4" customWidth="1"/>
    <col min="5128" max="5128" width="14.42578125" style="4" customWidth="1"/>
    <col min="5129" max="5376" width="9.140625" style="4"/>
    <col min="5377" max="5377" width="41.42578125" style="4" customWidth="1"/>
    <col min="5378" max="5378" width="2.5703125" style="4" customWidth="1"/>
    <col min="5379" max="5379" width="3.7109375" style="4" customWidth="1"/>
    <col min="5380" max="5380" width="14.28515625" style="4" customWidth="1"/>
    <col min="5381" max="5381" width="14" style="4" customWidth="1"/>
    <col min="5382" max="5382" width="15.42578125" style="4" customWidth="1"/>
    <col min="5383" max="5383" width="14.28515625" style="4" customWidth="1"/>
    <col min="5384" max="5384" width="14.42578125" style="4" customWidth="1"/>
    <col min="5385" max="5632" width="9.140625" style="4"/>
    <col min="5633" max="5633" width="41.42578125" style="4" customWidth="1"/>
    <col min="5634" max="5634" width="2.5703125" style="4" customWidth="1"/>
    <col min="5635" max="5635" width="3.7109375" style="4" customWidth="1"/>
    <col min="5636" max="5636" width="14.28515625" style="4" customWidth="1"/>
    <col min="5637" max="5637" width="14" style="4" customWidth="1"/>
    <col min="5638" max="5638" width="15.42578125" style="4" customWidth="1"/>
    <col min="5639" max="5639" width="14.28515625" style="4" customWidth="1"/>
    <col min="5640" max="5640" width="14.42578125" style="4" customWidth="1"/>
    <col min="5641" max="5888" width="9.140625" style="4"/>
    <col min="5889" max="5889" width="41.42578125" style="4" customWidth="1"/>
    <col min="5890" max="5890" width="2.5703125" style="4" customWidth="1"/>
    <col min="5891" max="5891" width="3.7109375" style="4" customWidth="1"/>
    <col min="5892" max="5892" width="14.28515625" style="4" customWidth="1"/>
    <col min="5893" max="5893" width="14" style="4" customWidth="1"/>
    <col min="5894" max="5894" width="15.42578125" style="4" customWidth="1"/>
    <col min="5895" max="5895" width="14.28515625" style="4" customWidth="1"/>
    <col min="5896" max="5896" width="14.42578125" style="4" customWidth="1"/>
    <col min="5897" max="6144" width="9.140625" style="4"/>
    <col min="6145" max="6145" width="41.42578125" style="4" customWidth="1"/>
    <col min="6146" max="6146" width="2.5703125" style="4" customWidth="1"/>
    <col min="6147" max="6147" width="3.7109375" style="4" customWidth="1"/>
    <col min="6148" max="6148" width="14.28515625" style="4" customWidth="1"/>
    <col min="6149" max="6149" width="14" style="4" customWidth="1"/>
    <col min="6150" max="6150" width="15.42578125" style="4" customWidth="1"/>
    <col min="6151" max="6151" width="14.28515625" style="4" customWidth="1"/>
    <col min="6152" max="6152" width="14.42578125" style="4" customWidth="1"/>
    <col min="6153" max="6400" width="9.140625" style="4"/>
    <col min="6401" max="6401" width="41.42578125" style="4" customWidth="1"/>
    <col min="6402" max="6402" width="2.5703125" style="4" customWidth="1"/>
    <col min="6403" max="6403" width="3.7109375" style="4" customWidth="1"/>
    <col min="6404" max="6404" width="14.28515625" style="4" customWidth="1"/>
    <col min="6405" max="6405" width="14" style="4" customWidth="1"/>
    <col min="6406" max="6406" width="15.42578125" style="4" customWidth="1"/>
    <col min="6407" max="6407" width="14.28515625" style="4" customWidth="1"/>
    <col min="6408" max="6408" width="14.42578125" style="4" customWidth="1"/>
    <col min="6409" max="6656" width="9.140625" style="4"/>
    <col min="6657" max="6657" width="41.42578125" style="4" customWidth="1"/>
    <col min="6658" max="6658" width="2.5703125" style="4" customWidth="1"/>
    <col min="6659" max="6659" width="3.7109375" style="4" customWidth="1"/>
    <col min="6660" max="6660" width="14.28515625" style="4" customWidth="1"/>
    <col min="6661" max="6661" width="14" style="4" customWidth="1"/>
    <col min="6662" max="6662" width="15.42578125" style="4" customWidth="1"/>
    <col min="6663" max="6663" width="14.28515625" style="4" customWidth="1"/>
    <col min="6664" max="6664" width="14.42578125" style="4" customWidth="1"/>
    <col min="6665" max="6912" width="9.140625" style="4"/>
    <col min="6913" max="6913" width="41.42578125" style="4" customWidth="1"/>
    <col min="6914" max="6914" width="2.5703125" style="4" customWidth="1"/>
    <col min="6915" max="6915" width="3.7109375" style="4" customWidth="1"/>
    <col min="6916" max="6916" width="14.28515625" style="4" customWidth="1"/>
    <col min="6917" max="6917" width="14" style="4" customWidth="1"/>
    <col min="6918" max="6918" width="15.42578125" style="4" customWidth="1"/>
    <col min="6919" max="6919" width="14.28515625" style="4" customWidth="1"/>
    <col min="6920" max="6920" width="14.42578125" style="4" customWidth="1"/>
    <col min="6921" max="7168" width="9.140625" style="4"/>
    <col min="7169" max="7169" width="41.42578125" style="4" customWidth="1"/>
    <col min="7170" max="7170" width="2.5703125" style="4" customWidth="1"/>
    <col min="7171" max="7171" width="3.7109375" style="4" customWidth="1"/>
    <col min="7172" max="7172" width="14.28515625" style="4" customWidth="1"/>
    <col min="7173" max="7173" width="14" style="4" customWidth="1"/>
    <col min="7174" max="7174" width="15.42578125" style="4" customWidth="1"/>
    <col min="7175" max="7175" width="14.28515625" style="4" customWidth="1"/>
    <col min="7176" max="7176" width="14.42578125" style="4" customWidth="1"/>
    <col min="7177" max="7424" width="9.140625" style="4"/>
    <col min="7425" max="7425" width="41.42578125" style="4" customWidth="1"/>
    <col min="7426" max="7426" width="2.5703125" style="4" customWidth="1"/>
    <col min="7427" max="7427" width="3.7109375" style="4" customWidth="1"/>
    <col min="7428" max="7428" width="14.28515625" style="4" customWidth="1"/>
    <col min="7429" max="7429" width="14" style="4" customWidth="1"/>
    <col min="7430" max="7430" width="15.42578125" style="4" customWidth="1"/>
    <col min="7431" max="7431" width="14.28515625" style="4" customWidth="1"/>
    <col min="7432" max="7432" width="14.42578125" style="4" customWidth="1"/>
    <col min="7433" max="7680" width="9.140625" style="4"/>
    <col min="7681" max="7681" width="41.42578125" style="4" customWidth="1"/>
    <col min="7682" max="7682" width="2.5703125" style="4" customWidth="1"/>
    <col min="7683" max="7683" width="3.7109375" style="4" customWidth="1"/>
    <col min="7684" max="7684" width="14.28515625" style="4" customWidth="1"/>
    <col min="7685" max="7685" width="14" style="4" customWidth="1"/>
    <col min="7686" max="7686" width="15.42578125" style="4" customWidth="1"/>
    <col min="7687" max="7687" width="14.28515625" style="4" customWidth="1"/>
    <col min="7688" max="7688" width="14.42578125" style="4" customWidth="1"/>
    <col min="7689" max="7936" width="9.140625" style="4"/>
    <col min="7937" max="7937" width="41.42578125" style="4" customWidth="1"/>
    <col min="7938" max="7938" width="2.5703125" style="4" customWidth="1"/>
    <col min="7939" max="7939" width="3.7109375" style="4" customWidth="1"/>
    <col min="7940" max="7940" width="14.28515625" style="4" customWidth="1"/>
    <col min="7941" max="7941" width="14" style="4" customWidth="1"/>
    <col min="7942" max="7942" width="15.42578125" style="4" customWidth="1"/>
    <col min="7943" max="7943" width="14.28515625" style="4" customWidth="1"/>
    <col min="7944" max="7944" width="14.42578125" style="4" customWidth="1"/>
    <col min="7945" max="8192" width="9.140625" style="4"/>
    <col min="8193" max="8193" width="41.42578125" style="4" customWidth="1"/>
    <col min="8194" max="8194" width="2.5703125" style="4" customWidth="1"/>
    <col min="8195" max="8195" width="3.7109375" style="4" customWidth="1"/>
    <col min="8196" max="8196" width="14.28515625" style="4" customWidth="1"/>
    <col min="8197" max="8197" width="14" style="4" customWidth="1"/>
    <col min="8198" max="8198" width="15.42578125" style="4" customWidth="1"/>
    <col min="8199" max="8199" width="14.28515625" style="4" customWidth="1"/>
    <col min="8200" max="8200" width="14.42578125" style="4" customWidth="1"/>
    <col min="8201" max="8448" width="9.140625" style="4"/>
    <col min="8449" max="8449" width="41.42578125" style="4" customWidth="1"/>
    <col min="8450" max="8450" width="2.5703125" style="4" customWidth="1"/>
    <col min="8451" max="8451" width="3.7109375" style="4" customWidth="1"/>
    <col min="8452" max="8452" width="14.28515625" style="4" customWidth="1"/>
    <col min="8453" max="8453" width="14" style="4" customWidth="1"/>
    <col min="8454" max="8454" width="15.42578125" style="4" customWidth="1"/>
    <col min="8455" max="8455" width="14.28515625" style="4" customWidth="1"/>
    <col min="8456" max="8456" width="14.42578125" style="4" customWidth="1"/>
    <col min="8457" max="8704" width="9.140625" style="4"/>
    <col min="8705" max="8705" width="41.42578125" style="4" customWidth="1"/>
    <col min="8706" max="8706" width="2.5703125" style="4" customWidth="1"/>
    <col min="8707" max="8707" width="3.7109375" style="4" customWidth="1"/>
    <col min="8708" max="8708" width="14.28515625" style="4" customWidth="1"/>
    <col min="8709" max="8709" width="14" style="4" customWidth="1"/>
    <col min="8710" max="8710" width="15.42578125" style="4" customWidth="1"/>
    <col min="8711" max="8711" width="14.28515625" style="4" customWidth="1"/>
    <col min="8712" max="8712" width="14.42578125" style="4" customWidth="1"/>
    <col min="8713" max="8960" width="9.140625" style="4"/>
    <col min="8961" max="8961" width="41.42578125" style="4" customWidth="1"/>
    <col min="8962" max="8962" width="2.5703125" style="4" customWidth="1"/>
    <col min="8963" max="8963" width="3.7109375" style="4" customWidth="1"/>
    <col min="8964" max="8964" width="14.28515625" style="4" customWidth="1"/>
    <col min="8965" max="8965" width="14" style="4" customWidth="1"/>
    <col min="8966" max="8966" width="15.42578125" style="4" customWidth="1"/>
    <col min="8967" max="8967" width="14.28515625" style="4" customWidth="1"/>
    <col min="8968" max="8968" width="14.42578125" style="4" customWidth="1"/>
    <col min="8969" max="9216" width="9.140625" style="4"/>
    <col min="9217" max="9217" width="41.42578125" style="4" customWidth="1"/>
    <col min="9218" max="9218" width="2.5703125" style="4" customWidth="1"/>
    <col min="9219" max="9219" width="3.7109375" style="4" customWidth="1"/>
    <col min="9220" max="9220" width="14.28515625" style="4" customWidth="1"/>
    <col min="9221" max="9221" width="14" style="4" customWidth="1"/>
    <col min="9222" max="9222" width="15.42578125" style="4" customWidth="1"/>
    <col min="9223" max="9223" width="14.28515625" style="4" customWidth="1"/>
    <col min="9224" max="9224" width="14.42578125" style="4" customWidth="1"/>
    <col min="9225" max="9472" width="9.140625" style="4"/>
    <col min="9473" max="9473" width="41.42578125" style="4" customWidth="1"/>
    <col min="9474" max="9474" width="2.5703125" style="4" customWidth="1"/>
    <col min="9475" max="9475" width="3.7109375" style="4" customWidth="1"/>
    <col min="9476" max="9476" width="14.28515625" style="4" customWidth="1"/>
    <col min="9477" max="9477" width="14" style="4" customWidth="1"/>
    <col min="9478" max="9478" width="15.42578125" style="4" customWidth="1"/>
    <col min="9479" max="9479" width="14.28515625" style="4" customWidth="1"/>
    <col min="9480" max="9480" width="14.42578125" style="4" customWidth="1"/>
    <col min="9481" max="9728" width="9.140625" style="4"/>
    <col min="9729" max="9729" width="41.42578125" style="4" customWidth="1"/>
    <col min="9730" max="9730" width="2.5703125" style="4" customWidth="1"/>
    <col min="9731" max="9731" width="3.7109375" style="4" customWidth="1"/>
    <col min="9732" max="9732" width="14.28515625" style="4" customWidth="1"/>
    <col min="9733" max="9733" width="14" style="4" customWidth="1"/>
    <col min="9734" max="9734" width="15.42578125" style="4" customWidth="1"/>
    <col min="9735" max="9735" width="14.28515625" style="4" customWidth="1"/>
    <col min="9736" max="9736" width="14.42578125" style="4" customWidth="1"/>
    <col min="9737" max="9984" width="9.140625" style="4"/>
    <col min="9985" max="9985" width="41.42578125" style="4" customWidth="1"/>
    <col min="9986" max="9986" width="2.5703125" style="4" customWidth="1"/>
    <col min="9987" max="9987" width="3.7109375" style="4" customWidth="1"/>
    <col min="9988" max="9988" width="14.28515625" style="4" customWidth="1"/>
    <col min="9989" max="9989" width="14" style="4" customWidth="1"/>
    <col min="9990" max="9990" width="15.42578125" style="4" customWidth="1"/>
    <col min="9991" max="9991" width="14.28515625" style="4" customWidth="1"/>
    <col min="9992" max="9992" width="14.42578125" style="4" customWidth="1"/>
    <col min="9993" max="10240" width="9.140625" style="4"/>
    <col min="10241" max="10241" width="41.42578125" style="4" customWidth="1"/>
    <col min="10242" max="10242" width="2.5703125" style="4" customWidth="1"/>
    <col min="10243" max="10243" width="3.7109375" style="4" customWidth="1"/>
    <col min="10244" max="10244" width="14.28515625" style="4" customWidth="1"/>
    <col min="10245" max="10245" width="14" style="4" customWidth="1"/>
    <col min="10246" max="10246" width="15.42578125" style="4" customWidth="1"/>
    <col min="10247" max="10247" width="14.28515625" style="4" customWidth="1"/>
    <col min="10248" max="10248" width="14.42578125" style="4" customWidth="1"/>
    <col min="10249" max="10496" width="9.140625" style="4"/>
    <col min="10497" max="10497" width="41.42578125" style="4" customWidth="1"/>
    <col min="10498" max="10498" width="2.5703125" style="4" customWidth="1"/>
    <col min="10499" max="10499" width="3.7109375" style="4" customWidth="1"/>
    <col min="10500" max="10500" width="14.28515625" style="4" customWidth="1"/>
    <col min="10501" max="10501" width="14" style="4" customWidth="1"/>
    <col min="10502" max="10502" width="15.42578125" style="4" customWidth="1"/>
    <col min="10503" max="10503" width="14.28515625" style="4" customWidth="1"/>
    <col min="10504" max="10504" width="14.42578125" style="4" customWidth="1"/>
    <col min="10505" max="10752" width="9.140625" style="4"/>
    <col min="10753" max="10753" width="41.42578125" style="4" customWidth="1"/>
    <col min="10754" max="10754" width="2.5703125" style="4" customWidth="1"/>
    <col min="10755" max="10755" width="3.7109375" style="4" customWidth="1"/>
    <col min="10756" max="10756" width="14.28515625" style="4" customWidth="1"/>
    <col min="10757" max="10757" width="14" style="4" customWidth="1"/>
    <col min="10758" max="10758" width="15.42578125" style="4" customWidth="1"/>
    <col min="10759" max="10759" width="14.28515625" style="4" customWidth="1"/>
    <col min="10760" max="10760" width="14.42578125" style="4" customWidth="1"/>
    <col min="10761" max="11008" width="9.140625" style="4"/>
    <col min="11009" max="11009" width="41.42578125" style="4" customWidth="1"/>
    <col min="11010" max="11010" width="2.5703125" style="4" customWidth="1"/>
    <col min="11011" max="11011" width="3.7109375" style="4" customWidth="1"/>
    <col min="11012" max="11012" width="14.28515625" style="4" customWidth="1"/>
    <col min="11013" max="11013" width="14" style="4" customWidth="1"/>
    <col min="11014" max="11014" width="15.42578125" style="4" customWidth="1"/>
    <col min="11015" max="11015" width="14.28515625" style="4" customWidth="1"/>
    <col min="11016" max="11016" width="14.42578125" style="4" customWidth="1"/>
    <col min="11017" max="11264" width="9.140625" style="4"/>
    <col min="11265" max="11265" width="41.42578125" style="4" customWidth="1"/>
    <col min="11266" max="11266" width="2.5703125" style="4" customWidth="1"/>
    <col min="11267" max="11267" width="3.7109375" style="4" customWidth="1"/>
    <col min="11268" max="11268" width="14.28515625" style="4" customWidth="1"/>
    <col min="11269" max="11269" width="14" style="4" customWidth="1"/>
    <col min="11270" max="11270" width="15.42578125" style="4" customWidth="1"/>
    <col min="11271" max="11271" width="14.28515625" style="4" customWidth="1"/>
    <col min="11272" max="11272" width="14.42578125" style="4" customWidth="1"/>
    <col min="11273" max="11520" width="9.140625" style="4"/>
    <col min="11521" max="11521" width="41.42578125" style="4" customWidth="1"/>
    <col min="11522" max="11522" width="2.5703125" style="4" customWidth="1"/>
    <col min="11523" max="11523" width="3.7109375" style="4" customWidth="1"/>
    <col min="11524" max="11524" width="14.28515625" style="4" customWidth="1"/>
    <col min="11525" max="11525" width="14" style="4" customWidth="1"/>
    <col min="11526" max="11526" width="15.42578125" style="4" customWidth="1"/>
    <col min="11527" max="11527" width="14.28515625" style="4" customWidth="1"/>
    <col min="11528" max="11528" width="14.42578125" style="4" customWidth="1"/>
    <col min="11529" max="11776" width="9.140625" style="4"/>
    <col min="11777" max="11777" width="41.42578125" style="4" customWidth="1"/>
    <col min="11778" max="11778" width="2.5703125" style="4" customWidth="1"/>
    <col min="11779" max="11779" width="3.7109375" style="4" customWidth="1"/>
    <col min="11780" max="11780" width="14.28515625" style="4" customWidth="1"/>
    <col min="11781" max="11781" width="14" style="4" customWidth="1"/>
    <col min="11782" max="11782" width="15.42578125" style="4" customWidth="1"/>
    <col min="11783" max="11783" width="14.28515625" style="4" customWidth="1"/>
    <col min="11784" max="11784" width="14.42578125" style="4" customWidth="1"/>
    <col min="11785" max="12032" width="9.140625" style="4"/>
    <col min="12033" max="12033" width="41.42578125" style="4" customWidth="1"/>
    <col min="12034" max="12034" width="2.5703125" style="4" customWidth="1"/>
    <col min="12035" max="12035" width="3.7109375" style="4" customWidth="1"/>
    <col min="12036" max="12036" width="14.28515625" style="4" customWidth="1"/>
    <col min="12037" max="12037" width="14" style="4" customWidth="1"/>
    <col min="12038" max="12038" width="15.42578125" style="4" customWidth="1"/>
    <col min="12039" max="12039" width="14.28515625" style="4" customWidth="1"/>
    <col min="12040" max="12040" width="14.42578125" style="4" customWidth="1"/>
    <col min="12041" max="12288" width="9.140625" style="4"/>
    <col min="12289" max="12289" width="41.42578125" style="4" customWidth="1"/>
    <col min="12290" max="12290" width="2.5703125" style="4" customWidth="1"/>
    <col min="12291" max="12291" width="3.7109375" style="4" customWidth="1"/>
    <col min="12292" max="12292" width="14.28515625" style="4" customWidth="1"/>
    <col min="12293" max="12293" width="14" style="4" customWidth="1"/>
    <col min="12294" max="12294" width="15.42578125" style="4" customWidth="1"/>
    <col min="12295" max="12295" width="14.28515625" style="4" customWidth="1"/>
    <col min="12296" max="12296" width="14.42578125" style="4" customWidth="1"/>
    <col min="12297" max="12544" width="9.140625" style="4"/>
    <col min="12545" max="12545" width="41.42578125" style="4" customWidth="1"/>
    <col min="12546" max="12546" width="2.5703125" style="4" customWidth="1"/>
    <col min="12547" max="12547" width="3.7109375" style="4" customWidth="1"/>
    <col min="12548" max="12548" width="14.28515625" style="4" customWidth="1"/>
    <col min="12549" max="12549" width="14" style="4" customWidth="1"/>
    <col min="12550" max="12550" width="15.42578125" style="4" customWidth="1"/>
    <col min="12551" max="12551" width="14.28515625" style="4" customWidth="1"/>
    <col min="12552" max="12552" width="14.42578125" style="4" customWidth="1"/>
    <col min="12553" max="12800" width="9.140625" style="4"/>
    <col min="12801" max="12801" width="41.42578125" style="4" customWidth="1"/>
    <col min="12802" max="12802" width="2.5703125" style="4" customWidth="1"/>
    <col min="12803" max="12803" width="3.7109375" style="4" customWidth="1"/>
    <col min="12804" max="12804" width="14.28515625" style="4" customWidth="1"/>
    <col min="12805" max="12805" width="14" style="4" customWidth="1"/>
    <col min="12806" max="12806" width="15.42578125" style="4" customWidth="1"/>
    <col min="12807" max="12807" width="14.28515625" style="4" customWidth="1"/>
    <col min="12808" max="12808" width="14.42578125" style="4" customWidth="1"/>
    <col min="12809" max="13056" width="9.140625" style="4"/>
    <col min="13057" max="13057" width="41.42578125" style="4" customWidth="1"/>
    <col min="13058" max="13058" width="2.5703125" style="4" customWidth="1"/>
    <col min="13059" max="13059" width="3.7109375" style="4" customWidth="1"/>
    <col min="13060" max="13060" width="14.28515625" style="4" customWidth="1"/>
    <col min="13061" max="13061" width="14" style="4" customWidth="1"/>
    <col min="13062" max="13062" width="15.42578125" style="4" customWidth="1"/>
    <col min="13063" max="13063" width="14.28515625" style="4" customWidth="1"/>
    <col min="13064" max="13064" width="14.42578125" style="4" customWidth="1"/>
    <col min="13065" max="13312" width="9.140625" style="4"/>
    <col min="13313" max="13313" width="41.42578125" style="4" customWidth="1"/>
    <col min="13314" max="13314" width="2.5703125" style="4" customWidth="1"/>
    <col min="13315" max="13315" width="3.7109375" style="4" customWidth="1"/>
    <col min="13316" max="13316" width="14.28515625" style="4" customWidth="1"/>
    <col min="13317" max="13317" width="14" style="4" customWidth="1"/>
    <col min="13318" max="13318" width="15.42578125" style="4" customWidth="1"/>
    <col min="13319" max="13319" width="14.28515625" style="4" customWidth="1"/>
    <col min="13320" max="13320" width="14.42578125" style="4" customWidth="1"/>
    <col min="13321" max="13568" width="9.140625" style="4"/>
    <col min="13569" max="13569" width="41.42578125" style="4" customWidth="1"/>
    <col min="13570" max="13570" width="2.5703125" style="4" customWidth="1"/>
    <col min="13571" max="13571" width="3.7109375" style="4" customWidth="1"/>
    <col min="13572" max="13572" width="14.28515625" style="4" customWidth="1"/>
    <col min="13573" max="13573" width="14" style="4" customWidth="1"/>
    <col min="13574" max="13574" width="15.42578125" style="4" customWidth="1"/>
    <col min="13575" max="13575" width="14.28515625" style="4" customWidth="1"/>
    <col min="13576" max="13576" width="14.42578125" style="4" customWidth="1"/>
    <col min="13577" max="13824" width="9.140625" style="4"/>
    <col min="13825" max="13825" width="41.42578125" style="4" customWidth="1"/>
    <col min="13826" max="13826" width="2.5703125" style="4" customWidth="1"/>
    <col min="13827" max="13827" width="3.7109375" style="4" customWidth="1"/>
    <col min="13828" max="13828" width="14.28515625" style="4" customWidth="1"/>
    <col min="13829" max="13829" width="14" style="4" customWidth="1"/>
    <col min="13830" max="13830" width="15.42578125" style="4" customWidth="1"/>
    <col min="13831" max="13831" width="14.28515625" style="4" customWidth="1"/>
    <col min="13832" max="13832" width="14.42578125" style="4" customWidth="1"/>
    <col min="13833" max="14080" width="9.140625" style="4"/>
    <col min="14081" max="14081" width="41.42578125" style="4" customWidth="1"/>
    <col min="14082" max="14082" width="2.5703125" style="4" customWidth="1"/>
    <col min="14083" max="14083" width="3.7109375" style="4" customWidth="1"/>
    <col min="14084" max="14084" width="14.28515625" style="4" customWidth="1"/>
    <col min="14085" max="14085" width="14" style="4" customWidth="1"/>
    <col min="14086" max="14086" width="15.42578125" style="4" customWidth="1"/>
    <col min="14087" max="14087" width="14.28515625" style="4" customWidth="1"/>
    <col min="14088" max="14088" width="14.42578125" style="4" customWidth="1"/>
    <col min="14089" max="14336" width="9.140625" style="4"/>
    <col min="14337" max="14337" width="41.42578125" style="4" customWidth="1"/>
    <col min="14338" max="14338" width="2.5703125" style="4" customWidth="1"/>
    <col min="14339" max="14339" width="3.7109375" style="4" customWidth="1"/>
    <col min="14340" max="14340" width="14.28515625" style="4" customWidth="1"/>
    <col min="14341" max="14341" width="14" style="4" customWidth="1"/>
    <col min="14342" max="14342" width="15.42578125" style="4" customWidth="1"/>
    <col min="14343" max="14343" width="14.28515625" style="4" customWidth="1"/>
    <col min="14344" max="14344" width="14.42578125" style="4" customWidth="1"/>
    <col min="14345" max="14592" width="9.140625" style="4"/>
    <col min="14593" max="14593" width="41.42578125" style="4" customWidth="1"/>
    <col min="14594" max="14594" width="2.5703125" style="4" customWidth="1"/>
    <col min="14595" max="14595" width="3.7109375" style="4" customWidth="1"/>
    <col min="14596" max="14596" width="14.28515625" style="4" customWidth="1"/>
    <col min="14597" max="14597" width="14" style="4" customWidth="1"/>
    <col min="14598" max="14598" width="15.42578125" style="4" customWidth="1"/>
    <col min="14599" max="14599" width="14.28515625" style="4" customWidth="1"/>
    <col min="14600" max="14600" width="14.42578125" style="4" customWidth="1"/>
    <col min="14601" max="14848" width="9.140625" style="4"/>
    <col min="14849" max="14849" width="41.42578125" style="4" customWidth="1"/>
    <col min="14850" max="14850" width="2.5703125" style="4" customWidth="1"/>
    <col min="14851" max="14851" width="3.7109375" style="4" customWidth="1"/>
    <col min="14852" max="14852" width="14.28515625" style="4" customWidth="1"/>
    <col min="14853" max="14853" width="14" style="4" customWidth="1"/>
    <col min="14854" max="14854" width="15.42578125" style="4" customWidth="1"/>
    <col min="14855" max="14855" width="14.28515625" style="4" customWidth="1"/>
    <col min="14856" max="14856" width="14.42578125" style="4" customWidth="1"/>
    <col min="14857" max="15104" width="9.140625" style="4"/>
    <col min="15105" max="15105" width="41.42578125" style="4" customWidth="1"/>
    <col min="15106" max="15106" width="2.5703125" style="4" customWidth="1"/>
    <col min="15107" max="15107" width="3.7109375" style="4" customWidth="1"/>
    <col min="15108" max="15108" width="14.28515625" style="4" customWidth="1"/>
    <col min="15109" max="15109" width="14" style="4" customWidth="1"/>
    <col min="15110" max="15110" width="15.42578125" style="4" customWidth="1"/>
    <col min="15111" max="15111" width="14.28515625" style="4" customWidth="1"/>
    <col min="15112" max="15112" width="14.42578125" style="4" customWidth="1"/>
    <col min="15113" max="15360" width="9.140625" style="4"/>
    <col min="15361" max="15361" width="41.42578125" style="4" customWidth="1"/>
    <col min="15362" max="15362" width="2.5703125" style="4" customWidth="1"/>
    <col min="15363" max="15363" width="3.7109375" style="4" customWidth="1"/>
    <col min="15364" max="15364" width="14.28515625" style="4" customWidth="1"/>
    <col min="15365" max="15365" width="14" style="4" customWidth="1"/>
    <col min="15366" max="15366" width="15.42578125" style="4" customWidth="1"/>
    <col min="15367" max="15367" width="14.28515625" style="4" customWidth="1"/>
    <col min="15368" max="15368" width="14.42578125" style="4" customWidth="1"/>
    <col min="15369" max="15616" width="9.140625" style="4"/>
    <col min="15617" max="15617" width="41.42578125" style="4" customWidth="1"/>
    <col min="15618" max="15618" width="2.5703125" style="4" customWidth="1"/>
    <col min="15619" max="15619" width="3.7109375" style="4" customWidth="1"/>
    <col min="15620" max="15620" width="14.28515625" style="4" customWidth="1"/>
    <col min="15621" max="15621" width="14" style="4" customWidth="1"/>
    <col min="15622" max="15622" width="15.42578125" style="4" customWidth="1"/>
    <col min="15623" max="15623" width="14.28515625" style="4" customWidth="1"/>
    <col min="15624" max="15624" width="14.42578125" style="4" customWidth="1"/>
    <col min="15625" max="15872" width="9.140625" style="4"/>
    <col min="15873" max="15873" width="41.42578125" style="4" customWidth="1"/>
    <col min="15874" max="15874" width="2.5703125" style="4" customWidth="1"/>
    <col min="15875" max="15875" width="3.7109375" style="4" customWidth="1"/>
    <col min="15876" max="15876" width="14.28515625" style="4" customWidth="1"/>
    <col min="15877" max="15877" width="14" style="4" customWidth="1"/>
    <col min="15878" max="15878" width="15.42578125" style="4" customWidth="1"/>
    <col min="15879" max="15879" width="14.28515625" style="4" customWidth="1"/>
    <col min="15880" max="15880" width="14.42578125" style="4" customWidth="1"/>
    <col min="15881" max="16128" width="9.140625" style="4"/>
    <col min="16129" max="16129" width="41.42578125" style="4" customWidth="1"/>
    <col min="16130" max="16130" width="2.5703125" style="4" customWidth="1"/>
    <col min="16131" max="16131" width="3.7109375" style="4" customWidth="1"/>
    <col min="16132" max="16132" width="14.28515625" style="4" customWidth="1"/>
    <col min="16133" max="16133" width="14" style="4" customWidth="1"/>
    <col min="16134" max="16134" width="15.42578125" style="4" customWidth="1"/>
    <col min="16135" max="16135" width="14.28515625" style="4" customWidth="1"/>
    <col min="16136" max="16136" width="14.42578125" style="4" customWidth="1"/>
    <col min="16137" max="16384" width="9.140625" style="4"/>
  </cols>
  <sheetData>
    <row r="1" spans="1:8" ht="12" customHeight="1">
      <c r="A1" s="750" t="s">
        <v>0</v>
      </c>
      <c r="B1" s="750"/>
      <c r="F1" s="3" t="s">
        <v>1</v>
      </c>
    </row>
    <row r="2" spans="1:8" ht="13.5" customHeight="1">
      <c r="A2" s="4" t="s">
        <v>2</v>
      </c>
      <c r="F2" s="3" t="s">
        <v>3</v>
      </c>
    </row>
    <row r="3" spans="1:8" s="8" customFormat="1" ht="13.5">
      <c r="A3" s="750" t="s">
        <v>4</v>
      </c>
      <c r="B3" s="750"/>
      <c r="C3" s="1"/>
      <c r="D3" s="6"/>
      <c r="E3" s="6"/>
      <c r="F3" s="7" t="s">
        <v>5</v>
      </c>
      <c r="G3" s="6"/>
    </row>
    <row r="4" spans="1:8" s="8" customFormat="1" ht="13.5">
      <c r="A4" s="9"/>
      <c r="B4" s="9"/>
      <c r="C4" s="1"/>
      <c r="D4" s="6"/>
      <c r="E4" s="6"/>
      <c r="F4" s="7"/>
      <c r="G4" s="6"/>
    </row>
    <row r="5" spans="1:8" ht="19.5">
      <c r="A5" s="10" t="s">
        <v>6</v>
      </c>
      <c r="B5" s="11"/>
      <c r="C5" s="12"/>
      <c r="D5" s="13"/>
      <c r="E5" s="13"/>
      <c r="F5" s="13"/>
      <c r="G5" s="13"/>
    </row>
    <row r="6" spans="1:8" s="18" customFormat="1" ht="12.75">
      <c r="A6" s="14"/>
      <c r="B6" s="15"/>
      <c r="C6" s="16"/>
      <c r="D6" s="17"/>
      <c r="E6" s="17"/>
      <c r="F6" s="17"/>
      <c r="G6" s="17"/>
    </row>
    <row r="7" spans="1:8" ht="8.25" customHeight="1" thickBot="1"/>
    <row r="8" spans="1:8" ht="15" customHeight="1">
      <c r="A8" s="19"/>
      <c r="B8" s="20"/>
      <c r="C8" s="21"/>
      <c r="D8" s="22" t="s">
        <v>7</v>
      </c>
      <c r="E8" s="22" t="s">
        <v>8</v>
      </c>
      <c r="F8" s="23" t="s">
        <v>9</v>
      </c>
      <c r="G8" s="23" t="s">
        <v>9</v>
      </c>
    </row>
    <row r="9" spans="1:8" s="29" customFormat="1" ht="15.75">
      <c r="A9" s="24" t="s">
        <v>10</v>
      </c>
      <c r="B9" s="25" t="s">
        <v>11</v>
      </c>
      <c r="C9" s="26" t="s">
        <v>12</v>
      </c>
      <c r="D9" s="27" t="s">
        <v>13</v>
      </c>
      <c r="E9" s="27" t="s">
        <v>13</v>
      </c>
      <c r="F9" s="27" t="s">
        <v>14</v>
      </c>
      <c r="G9" s="28" t="s">
        <v>14</v>
      </c>
    </row>
    <row r="10" spans="1:8" s="29" customFormat="1" ht="15.75">
      <c r="A10" s="30"/>
      <c r="B10" s="25"/>
      <c r="C10" s="26"/>
      <c r="D10" s="31">
        <v>2014</v>
      </c>
      <c r="E10" s="31">
        <v>2013</v>
      </c>
      <c r="F10" s="27" t="s">
        <v>15</v>
      </c>
      <c r="G10" s="27" t="s">
        <v>16</v>
      </c>
    </row>
    <row r="11" spans="1:8" s="29" customFormat="1" ht="16.5" thickBot="1">
      <c r="A11" s="32"/>
      <c r="B11" s="33" t="s">
        <v>17</v>
      </c>
      <c r="C11" s="34" t="s">
        <v>18</v>
      </c>
      <c r="D11" s="35"/>
      <c r="E11" s="35"/>
      <c r="F11" s="36">
        <v>2014</v>
      </c>
      <c r="G11" s="36">
        <v>2013</v>
      </c>
    </row>
    <row r="12" spans="1:8" s="44" customFormat="1" ht="12.75">
      <c r="A12" s="37" t="s">
        <v>19</v>
      </c>
      <c r="B12" s="38" t="s">
        <v>20</v>
      </c>
      <c r="C12" s="39" t="s">
        <v>21</v>
      </c>
      <c r="D12" s="40">
        <f>364469533203-6707578960</f>
        <v>357761954243</v>
      </c>
      <c r="E12" s="41">
        <v>503494464415</v>
      </c>
      <c r="F12" s="42">
        <f>D12</f>
        <v>357761954243</v>
      </c>
      <c r="G12" s="42">
        <f>E12</f>
        <v>503494464415</v>
      </c>
      <c r="H12" s="43"/>
    </row>
    <row r="13" spans="1:8" s="44" customFormat="1" ht="12.75">
      <c r="A13" s="45" t="s">
        <v>22</v>
      </c>
      <c r="B13" s="46" t="s">
        <v>23</v>
      </c>
      <c r="C13" s="47" t="s">
        <v>24</v>
      </c>
      <c r="D13" s="48">
        <v>0</v>
      </c>
      <c r="E13" s="42"/>
      <c r="F13" s="49">
        <v>0</v>
      </c>
      <c r="G13" s="49">
        <v>0</v>
      </c>
    </row>
    <row r="14" spans="1:8" s="44" customFormat="1" ht="12.75">
      <c r="A14" s="45" t="s">
        <v>25</v>
      </c>
      <c r="B14" s="50" t="s">
        <v>26</v>
      </c>
      <c r="C14" s="47" t="s">
        <v>24</v>
      </c>
      <c r="D14" s="48">
        <f>D12-D13</f>
        <v>357761954243</v>
      </c>
      <c r="E14" s="42">
        <f>E12-E13</f>
        <v>503494464415</v>
      </c>
      <c r="F14" s="42">
        <f>F12-F13</f>
        <v>357761954243</v>
      </c>
      <c r="G14" s="42">
        <f>G12-G13</f>
        <v>503494464415</v>
      </c>
    </row>
    <row r="15" spans="1:8" s="44" customFormat="1" ht="12.75">
      <c r="A15" s="45" t="s">
        <v>27</v>
      </c>
      <c r="B15" s="46" t="s">
        <v>28</v>
      </c>
      <c r="C15" s="47" t="s">
        <v>29</v>
      </c>
      <c r="D15" s="48">
        <f>349665011549-6040937539</f>
        <v>343624074010</v>
      </c>
      <c r="E15" s="42">
        <v>486291547938</v>
      </c>
      <c r="F15" s="42">
        <f>D15</f>
        <v>343624074010</v>
      </c>
      <c r="G15" s="42">
        <f>E15</f>
        <v>486291547938</v>
      </c>
      <c r="H15" s="43"/>
    </row>
    <row r="16" spans="1:8" s="44" customFormat="1" ht="12.75">
      <c r="A16" s="45" t="s">
        <v>30</v>
      </c>
      <c r="B16" s="50" t="s">
        <v>31</v>
      </c>
      <c r="C16" s="47" t="s">
        <v>24</v>
      </c>
      <c r="D16" s="48">
        <f>D14-D15</f>
        <v>14137880233</v>
      </c>
      <c r="E16" s="42">
        <f>E14-E15</f>
        <v>17202916477</v>
      </c>
      <c r="F16" s="42">
        <f>F14-F15</f>
        <v>14137880233</v>
      </c>
      <c r="G16" s="42">
        <f>G14-G15</f>
        <v>17202916477</v>
      </c>
    </row>
    <row r="17" spans="1:8" s="44" customFormat="1" ht="12.75">
      <c r="A17" s="45" t="s">
        <v>32</v>
      </c>
      <c r="B17" s="46" t="s">
        <v>33</v>
      </c>
      <c r="C17" s="47" t="s">
        <v>34</v>
      </c>
      <c r="D17" s="48">
        <v>3024678907</v>
      </c>
      <c r="E17" s="48">
        <v>11305059566</v>
      </c>
      <c r="F17" s="42">
        <f t="shared" ref="F17:G24" si="0">D17</f>
        <v>3024678907</v>
      </c>
      <c r="G17" s="42">
        <f t="shared" si="0"/>
        <v>11305059566</v>
      </c>
      <c r="H17" s="43"/>
    </row>
    <row r="18" spans="1:8" s="44" customFormat="1" ht="12.75">
      <c r="A18" s="45" t="s">
        <v>35</v>
      </c>
      <c r="B18" s="46" t="s">
        <v>36</v>
      </c>
      <c r="C18" s="47" t="s">
        <v>37</v>
      </c>
      <c r="D18" s="48">
        <v>2151807344</v>
      </c>
      <c r="E18" s="48">
        <v>11749012133</v>
      </c>
      <c r="F18" s="42">
        <f t="shared" si="0"/>
        <v>2151807344</v>
      </c>
      <c r="G18" s="42">
        <f t="shared" si="0"/>
        <v>11749012133</v>
      </c>
      <c r="H18" s="43"/>
    </row>
    <row r="19" spans="1:8" s="55" customFormat="1" ht="12.75">
      <c r="A19" s="51" t="s">
        <v>38</v>
      </c>
      <c r="B19" s="52" t="s">
        <v>39</v>
      </c>
      <c r="C19" s="53" t="s">
        <v>24</v>
      </c>
      <c r="D19" s="54">
        <v>6848227344</v>
      </c>
      <c r="E19" s="54">
        <v>8617150796</v>
      </c>
      <c r="F19" s="42">
        <f t="shared" si="0"/>
        <v>6848227344</v>
      </c>
      <c r="G19" s="42">
        <f t="shared" si="0"/>
        <v>8617150796</v>
      </c>
    </row>
    <row r="20" spans="1:8" s="44" customFormat="1" ht="12.75">
      <c r="A20" s="45" t="s">
        <v>40</v>
      </c>
      <c r="B20" s="46" t="s">
        <v>41</v>
      </c>
      <c r="C20" s="47" t="s">
        <v>24</v>
      </c>
      <c r="D20" s="48">
        <f>8506114185-666641421</f>
        <v>7839472764</v>
      </c>
      <c r="E20" s="42">
        <v>8845576314</v>
      </c>
      <c r="F20" s="42">
        <f t="shared" si="0"/>
        <v>7839472764</v>
      </c>
      <c r="G20" s="42">
        <f t="shared" si="0"/>
        <v>8845576314</v>
      </c>
      <c r="H20" s="43"/>
    </row>
    <row r="21" spans="1:8" s="44" customFormat="1" ht="12.75">
      <c r="A21" s="45" t="s">
        <v>42</v>
      </c>
      <c r="B21" s="46" t="s">
        <v>43</v>
      </c>
      <c r="C21" s="47" t="s">
        <v>24</v>
      </c>
      <c r="D21" s="48">
        <v>4157461081</v>
      </c>
      <c r="E21" s="42">
        <v>5036547726</v>
      </c>
      <c r="F21" s="42">
        <f t="shared" si="0"/>
        <v>4157461081</v>
      </c>
      <c r="G21" s="42">
        <f t="shared" si="0"/>
        <v>5036547726</v>
      </c>
      <c r="H21" s="43"/>
    </row>
    <row r="22" spans="1:8" s="44" customFormat="1" ht="12.75">
      <c r="A22" s="45" t="s">
        <v>44</v>
      </c>
      <c r="B22" s="50" t="s">
        <v>45</v>
      </c>
      <c r="C22" s="47" t="s">
        <v>24</v>
      </c>
      <c r="D22" s="48">
        <f>D16+D17-D18-D20-D21</f>
        <v>3013817951</v>
      </c>
      <c r="E22" s="42">
        <f>E16+E17-E18-E20-E21</f>
        <v>2876839870</v>
      </c>
      <c r="F22" s="42">
        <f>F16+F17-F18-F20-F21</f>
        <v>3013817951</v>
      </c>
      <c r="G22" s="42">
        <f>G16+G17-G18-G20-G21</f>
        <v>2876839870</v>
      </c>
    </row>
    <row r="23" spans="1:8" s="44" customFormat="1">
      <c r="A23" s="45" t="s">
        <v>46</v>
      </c>
      <c r="B23" s="46" t="s">
        <v>47</v>
      </c>
      <c r="C23" s="47" t="s">
        <v>24</v>
      </c>
      <c r="D23" s="48">
        <v>146015736</v>
      </c>
      <c r="E23" s="56">
        <v>154669309</v>
      </c>
      <c r="F23" s="42">
        <f t="shared" si="0"/>
        <v>146015736</v>
      </c>
      <c r="G23" s="42">
        <f t="shared" si="0"/>
        <v>154669309</v>
      </c>
    </row>
    <row r="24" spans="1:8" s="44" customFormat="1">
      <c r="A24" s="45" t="s">
        <v>48</v>
      </c>
      <c r="B24" s="46" t="s">
        <v>49</v>
      </c>
      <c r="C24" s="47" t="s">
        <v>24</v>
      </c>
      <c r="D24" s="48">
        <v>40255000</v>
      </c>
      <c r="E24" s="56">
        <v>163962273</v>
      </c>
      <c r="F24" s="42">
        <f t="shared" si="0"/>
        <v>40255000</v>
      </c>
      <c r="G24" s="42">
        <f t="shared" si="0"/>
        <v>163962273</v>
      </c>
    </row>
    <row r="25" spans="1:8" s="44" customFormat="1" ht="12.75">
      <c r="A25" s="45" t="s">
        <v>50</v>
      </c>
      <c r="B25" s="50" t="s">
        <v>51</v>
      </c>
      <c r="C25" s="47" t="s">
        <v>24</v>
      </c>
      <c r="D25" s="57">
        <f>D23-D24</f>
        <v>105760736</v>
      </c>
      <c r="E25" s="58">
        <f>E23-E24</f>
        <v>-9292964</v>
      </c>
      <c r="F25" s="58">
        <f>F23-F24</f>
        <v>105760736</v>
      </c>
      <c r="G25" s="58">
        <f>G23-G24</f>
        <v>-9292964</v>
      </c>
    </row>
    <row r="26" spans="1:8" s="18" customFormat="1" ht="12.75">
      <c r="A26" s="59" t="s">
        <v>52</v>
      </c>
      <c r="B26" s="60" t="s">
        <v>53</v>
      </c>
      <c r="C26" s="61"/>
      <c r="D26" s="62"/>
      <c r="E26" s="58"/>
      <c r="F26" s="63"/>
      <c r="G26" s="63"/>
    </row>
    <row r="27" spans="1:8" s="44" customFormat="1" ht="12.75">
      <c r="A27" s="45" t="s">
        <v>54</v>
      </c>
      <c r="B27" s="50" t="s">
        <v>55</v>
      </c>
      <c r="C27" s="47" t="s">
        <v>24</v>
      </c>
      <c r="D27" s="48">
        <f>D22+D25</f>
        <v>3119578687</v>
      </c>
      <c r="E27" s="42">
        <f>E22+E25</f>
        <v>2867546906</v>
      </c>
      <c r="F27" s="42">
        <f>D27</f>
        <v>3119578687</v>
      </c>
      <c r="G27" s="42">
        <f>E27</f>
        <v>2867546906</v>
      </c>
    </row>
    <row r="28" spans="1:8" s="68" customFormat="1" ht="12.75">
      <c r="A28" s="64" t="s">
        <v>56</v>
      </c>
      <c r="B28" s="65" t="s">
        <v>57</v>
      </c>
      <c r="C28" s="66" t="s">
        <v>58</v>
      </c>
      <c r="D28" s="67"/>
      <c r="E28" s="67"/>
      <c r="F28" s="42">
        <f>D28</f>
        <v>0</v>
      </c>
      <c r="G28" s="42">
        <f>E28</f>
        <v>0</v>
      </c>
    </row>
    <row r="29" spans="1:8" s="44" customFormat="1" ht="12.75">
      <c r="A29" s="45" t="s">
        <v>59</v>
      </c>
      <c r="B29" s="46" t="s">
        <v>60</v>
      </c>
      <c r="C29" s="47" t="s">
        <v>58</v>
      </c>
      <c r="D29" s="67">
        <v>0</v>
      </c>
      <c r="E29" s="67">
        <v>0</v>
      </c>
      <c r="F29" s="49">
        <v>0</v>
      </c>
      <c r="G29" s="49">
        <v>0</v>
      </c>
    </row>
    <row r="30" spans="1:8" s="44" customFormat="1" ht="12.75">
      <c r="A30" s="45" t="s">
        <v>61</v>
      </c>
      <c r="B30" s="50" t="s">
        <v>62</v>
      </c>
      <c r="C30" s="47" t="s">
        <v>24</v>
      </c>
      <c r="D30" s="49">
        <f>D27-D28</f>
        <v>3119578687</v>
      </c>
      <c r="E30" s="49">
        <f>E27-E28</f>
        <v>2867546906</v>
      </c>
      <c r="F30" s="49">
        <f>F27-F28</f>
        <v>3119578687</v>
      </c>
      <c r="G30" s="49">
        <f>G27-G28</f>
        <v>2867546906</v>
      </c>
      <c r="H30" s="43"/>
    </row>
    <row r="31" spans="1:8" s="44" customFormat="1" ht="12.75">
      <c r="A31" s="69" t="s">
        <v>63</v>
      </c>
      <c r="B31" s="70" t="s">
        <v>64</v>
      </c>
      <c r="C31" s="71"/>
      <c r="D31" s="72"/>
      <c r="E31" s="72"/>
      <c r="F31" s="73"/>
      <c r="G31" s="73"/>
      <c r="H31" s="43"/>
    </row>
    <row r="32" spans="1:8" s="44" customFormat="1" ht="12.75">
      <c r="A32" s="69" t="s">
        <v>65</v>
      </c>
      <c r="B32" s="70" t="s">
        <v>66</v>
      </c>
      <c r="C32" s="71"/>
      <c r="D32" s="72"/>
      <c r="E32" s="72"/>
      <c r="F32" s="67"/>
      <c r="G32" s="67"/>
      <c r="H32" s="43"/>
    </row>
    <row r="33" spans="1:7" s="44" customFormat="1" ht="13.5" thickBot="1">
      <c r="A33" s="74" t="s">
        <v>67</v>
      </c>
      <c r="B33" s="75" t="s">
        <v>68</v>
      </c>
      <c r="C33" s="76" t="s">
        <v>24</v>
      </c>
      <c r="D33" s="77">
        <f>D30/12594816</f>
        <v>247.68751580015143</v>
      </c>
      <c r="E33" s="77">
        <f>E30/12594816</f>
        <v>227.67676050209863</v>
      </c>
      <c r="F33" s="77">
        <f>D33</f>
        <v>247.68751580015143</v>
      </c>
      <c r="G33" s="77">
        <f>E33</f>
        <v>227.67676050209863</v>
      </c>
    </row>
    <row r="34" spans="1:7" s="44" customFormat="1" ht="12.75">
      <c r="A34" s="78"/>
      <c r="B34" s="79"/>
      <c r="C34" s="80"/>
      <c r="D34" s="81"/>
      <c r="E34" s="81"/>
      <c r="F34" s="81"/>
      <c r="G34" s="82"/>
    </row>
    <row r="35" spans="1:7" s="44" customFormat="1" ht="12.75">
      <c r="B35" s="5"/>
      <c r="C35" s="1"/>
      <c r="D35" s="83"/>
      <c r="E35" s="83"/>
      <c r="F35" s="83" t="s">
        <v>69</v>
      </c>
      <c r="G35" s="83"/>
    </row>
    <row r="36" spans="1:7" s="44" customFormat="1" ht="14.25">
      <c r="A36" s="84" t="s">
        <v>70</v>
      </c>
      <c r="B36" s="5"/>
      <c r="C36" s="1"/>
      <c r="D36" s="85"/>
      <c r="E36" s="85"/>
      <c r="F36" s="85" t="s">
        <v>71</v>
      </c>
      <c r="G36" s="83"/>
    </row>
    <row r="37" spans="1:7" s="44" customFormat="1" ht="14.25">
      <c r="A37" s="86" t="s">
        <v>72</v>
      </c>
      <c r="B37" s="5"/>
      <c r="C37" s="1"/>
      <c r="D37" s="87"/>
      <c r="E37" s="87"/>
      <c r="F37" s="87" t="s">
        <v>73</v>
      </c>
      <c r="G37" s="85"/>
    </row>
    <row r="38" spans="1:7" s="44" customFormat="1" ht="14.25">
      <c r="A38" s="86"/>
      <c r="B38" s="5"/>
      <c r="C38" s="1"/>
      <c r="D38" s="87"/>
      <c r="E38" s="87"/>
      <c r="F38" s="87"/>
      <c r="G38" s="85"/>
    </row>
    <row r="39" spans="1:7" s="44" customFormat="1" ht="14.25">
      <c r="A39" s="86"/>
      <c r="B39" s="5"/>
      <c r="C39" s="1"/>
      <c r="D39" s="87"/>
      <c r="E39" s="87"/>
      <c r="F39" s="87"/>
      <c r="G39" s="85"/>
    </row>
    <row r="40" spans="1:7" s="44" customFormat="1" ht="14.25">
      <c r="A40" s="86"/>
      <c r="B40" s="5"/>
      <c r="C40" s="1"/>
      <c r="D40" s="87"/>
      <c r="E40" s="87"/>
      <c r="F40" s="87"/>
      <c r="G40" s="85"/>
    </row>
    <row r="41" spans="1:7" s="44" customFormat="1" ht="12.75">
      <c r="A41" s="86"/>
      <c r="B41" s="5"/>
      <c r="C41" s="1"/>
      <c r="D41" s="87"/>
      <c r="E41" s="87"/>
      <c r="F41" s="87"/>
      <c r="G41" s="87"/>
    </row>
    <row r="42" spans="1:7" s="44" customFormat="1" ht="12.75">
      <c r="A42" s="86"/>
      <c r="B42" s="5"/>
      <c r="C42" s="1"/>
      <c r="D42" s="87"/>
      <c r="E42" s="87"/>
      <c r="F42" s="87"/>
      <c r="G42" s="87"/>
    </row>
    <row r="43" spans="1:7" s="44" customFormat="1" ht="12.75">
      <c r="B43" s="5"/>
      <c r="C43" s="1"/>
      <c r="D43" s="88"/>
      <c r="E43" s="88"/>
      <c r="F43" s="88"/>
      <c r="G43" s="87"/>
    </row>
    <row r="44" spans="1:7" s="44" customFormat="1" ht="12.75">
      <c r="A44" s="89" t="s">
        <v>74</v>
      </c>
      <c r="B44" s="90" t="s">
        <v>75</v>
      </c>
      <c r="C44" s="1"/>
      <c r="D44" s="91"/>
      <c r="E44" s="91"/>
      <c r="F44" s="92"/>
      <c r="G44" s="88"/>
    </row>
    <row r="46" spans="1:7" ht="15.75">
      <c r="A46" s="29"/>
    </row>
  </sheetData>
  <mergeCells count="2">
    <mergeCell ref="A1:B1"/>
    <mergeCell ref="A3:B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73"/>
  <sheetViews>
    <sheetView workbookViewId="0">
      <selection sqref="A1:XFD1048576"/>
    </sheetView>
  </sheetViews>
  <sheetFormatPr defaultRowHeight="15"/>
  <cols>
    <col min="1" max="1" width="43.28515625" style="104" customWidth="1"/>
    <col min="2" max="2" width="4.7109375" style="106" customWidth="1"/>
    <col min="3" max="3" width="4.42578125" style="106" customWidth="1"/>
    <col min="4" max="4" width="21.28515625" style="107" customWidth="1"/>
    <col min="5" max="5" width="20.42578125" style="107" customWidth="1"/>
    <col min="6" max="256" width="9.140625" style="104"/>
    <col min="257" max="257" width="43.28515625" style="104" customWidth="1"/>
    <col min="258" max="258" width="4.7109375" style="104" customWidth="1"/>
    <col min="259" max="259" width="4.42578125" style="104" customWidth="1"/>
    <col min="260" max="260" width="21.28515625" style="104" customWidth="1"/>
    <col min="261" max="261" width="20.42578125" style="104" customWidth="1"/>
    <col min="262" max="512" width="9.140625" style="104"/>
    <col min="513" max="513" width="43.28515625" style="104" customWidth="1"/>
    <col min="514" max="514" width="4.7109375" style="104" customWidth="1"/>
    <col min="515" max="515" width="4.42578125" style="104" customWidth="1"/>
    <col min="516" max="516" width="21.28515625" style="104" customWidth="1"/>
    <col min="517" max="517" width="20.42578125" style="104" customWidth="1"/>
    <col min="518" max="768" width="9.140625" style="104"/>
    <col min="769" max="769" width="43.28515625" style="104" customWidth="1"/>
    <col min="770" max="770" width="4.7109375" style="104" customWidth="1"/>
    <col min="771" max="771" width="4.42578125" style="104" customWidth="1"/>
    <col min="772" max="772" width="21.28515625" style="104" customWidth="1"/>
    <col min="773" max="773" width="20.42578125" style="104" customWidth="1"/>
    <col min="774" max="1024" width="9.140625" style="104"/>
    <col min="1025" max="1025" width="43.28515625" style="104" customWidth="1"/>
    <col min="1026" max="1026" width="4.7109375" style="104" customWidth="1"/>
    <col min="1027" max="1027" width="4.42578125" style="104" customWidth="1"/>
    <col min="1028" max="1028" width="21.28515625" style="104" customWidth="1"/>
    <col min="1029" max="1029" width="20.42578125" style="104" customWidth="1"/>
    <col min="1030" max="1280" width="9.140625" style="104"/>
    <col min="1281" max="1281" width="43.28515625" style="104" customWidth="1"/>
    <col min="1282" max="1282" width="4.7109375" style="104" customWidth="1"/>
    <col min="1283" max="1283" width="4.42578125" style="104" customWidth="1"/>
    <col min="1284" max="1284" width="21.28515625" style="104" customWidth="1"/>
    <col min="1285" max="1285" width="20.42578125" style="104" customWidth="1"/>
    <col min="1286" max="1536" width="9.140625" style="104"/>
    <col min="1537" max="1537" width="43.28515625" style="104" customWidth="1"/>
    <col min="1538" max="1538" width="4.7109375" style="104" customWidth="1"/>
    <col min="1539" max="1539" width="4.42578125" style="104" customWidth="1"/>
    <col min="1540" max="1540" width="21.28515625" style="104" customWidth="1"/>
    <col min="1541" max="1541" width="20.42578125" style="104" customWidth="1"/>
    <col min="1542" max="1792" width="9.140625" style="104"/>
    <col min="1793" max="1793" width="43.28515625" style="104" customWidth="1"/>
    <col min="1794" max="1794" width="4.7109375" style="104" customWidth="1"/>
    <col min="1795" max="1795" width="4.42578125" style="104" customWidth="1"/>
    <col min="1796" max="1796" width="21.28515625" style="104" customWidth="1"/>
    <col min="1797" max="1797" width="20.42578125" style="104" customWidth="1"/>
    <col min="1798" max="2048" width="9.140625" style="104"/>
    <col min="2049" max="2049" width="43.28515625" style="104" customWidth="1"/>
    <col min="2050" max="2050" width="4.7109375" style="104" customWidth="1"/>
    <col min="2051" max="2051" width="4.42578125" style="104" customWidth="1"/>
    <col min="2052" max="2052" width="21.28515625" style="104" customWidth="1"/>
    <col min="2053" max="2053" width="20.42578125" style="104" customWidth="1"/>
    <col min="2054" max="2304" width="9.140625" style="104"/>
    <col min="2305" max="2305" width="43.28515625" style="104" customWidth="1"/>
    <col min="2306" max="2306" width="4.7109375" style="104" customWidth="1"/>
    <col min="2307" max="2307" width="4.42578125" style="104" customWidth="1"/>
    <col min="2308" max="2308" width="21.28515625" style="104" customWidth="1"/>
    <col min="2309" max="2309" width="20.42578125" style="104" customWidth="1"/>
    <col min="2310" max="2560" width="9.140625" style="104"/>
    <col min="2561" max="2561" width="43.28515625" style="104" customWidth="1"/>
    <col min="2562" max="2562" width="4.7109375" style="104" customWidth="1"/>
    <col min="2563" max="2563" width="4.42578125" style="104" customWidth="1"/>
    <col min="2564" max="2564" width="21.28515625" style="104" customWidth="1"/>
    <col min="2565" max="2565" width="20.42578125" style="104" customWidth="1"/>
    <col min="2566" max="2816" width="9.140625" style="104"/>
    <col min="2817" max="2817" width="43.28515625" style="104" customWidth="1"/>
    <col min="2818" max="2818" width="4.7109375" style="104" customWidth="1"/>
    <col min="2819" max="2819" width="4.42578125" style="104" customWidth="1"/>
    <col min="2820" max="2820" width="21.28515625" style="104" customWidth="1"/>
    <col min="2821" max="2821" width="20.42578125" style="104" customWidth="1"/>
    <col min="2822" max="3072" width="9.140625" style="104"/>
    <col min="3073" max="3073" width="43.28515625" style="104" customWidth="1"/>
    <col min="3074" max="3074" width="4.7109375" style="104" customWidth="1"/>
    <col min="3075" max="3075" width="4.42578125" style="104" customWidth="1"/>
    <col min="3076" max="3076" width="21.28515625" style="104" customWidth="1"/>
    <col min="3077" max="3077" width="20.42578125" style="104" customWidth="1"/>
    <col min="3078" max="3328" width="9.140625" style="104"/>
    <col min="3329" max="3329" width="43.28515625" style="104" customWidth="1"/>
    <col min="3330" max="3330" width="4.7109375" style="104" customWidth="1"/>
    <col min="3331" max="3331" width="4.42578125" style="104" customWidth="1"/>
    <col min="3332" max="3332" width="21.28515625" style="104" customWidth="1"/>
    <col min="3333" max="3333" width="20.42578125" style="104" customWidth="1"/>
    <col min="3334" max="3584" width="9.140625" style="104"/>
    <col min="3585" max="3585" width="43.28515625" style="104" customWidth="1"/>
    <col min="3586" max="3586" width="4.7109375" style="104" customWidth="1"/>
    <col min="3587" max="3587" width="4.42578125" style="104" customWidth="1"/>
    <col min="3588" max="3588" width="21.28515625" style="104" customWidth="1"/>
    <col min="3589" max="3589" width="20.42578125" style="104" customWidth="1"/>
    <col min="3590" max="3840" width="9.140625" style="104"/>
    <col min="3841" max="3841" width="43.28515625" style="104" customWidth="1"/>
    <col min="3842" max="3842" width="4.7109375" style="104" customWidth="1"/>
    <col min="3843" max="3843" width="4.42578125" style="104" customWidth="1"/>
    <col min="3844" max="3844" width="21.28515625" style="104" customWidth="1"/>
    <col min="3845" max="3845" width="20.42578125" style="104" customWidth="1"/>
    <col min="3846" max="4096" width="9.140625" style="104"/>
    <col min="4097" max="4097" width="43.28515625" style="104" customWidth="1"/>
    <col min="4098" max="4098" width="4.7109375" style="104" customWidth="1"/>
    <col min="4099" max="4099" width="4.42578125" style="104" customWidth="1"/>
    <col min="4100" max="4100" width="21.28515625" style="104" customWidth="1"/>
    <col min="4101" max="4101" width="20.42578125" style="104" customWidth="1"/>
    <col min="4102" max="4352" width="9.140625" style="104"/>
    <col min="4353" max="4353" width="43.28515625" style="104" customWidth="1"/>
    <col min="4354" max="4354" width="4.7109375" style="104" customWidth="1"/>
    <col min="4355" max="4355" width="4.42578125" style="104" customWidth="1"/>
    <col min="4356" max="4356" width="21.28515625" style="104" customWidth="1"/>
    <col min="4357" max="4357" width="20.42578125" style="104" customWidth="1"/>
    <col min="4358" max="4608" width="9.140625" style="104"/>
    <col min="4609" max="4609" width="43.28515625" style="104" customWidth="1"/>
    <col min="4610" max="4610" width="4.7109375" style="104" customWidth="1"/>
    <col min="4611" max="4611" width="4.42578125" style="104" customWidth="1"/>
    <col min="4612" max="4612" width="21.28515625" style="104" customWidth="1"/>
    <col min="4613" max="4613" width="20.42578125" style="104" customWidth="1"/>
    <col min="4614" max="4864" width="9.140625" style="104"/>
    <col min="4865" max="4865" width="43.28515625" style="104" customWidth="1"/>
    <col min="4866" max="4866" width="4.7109375" style="104" customWidth="1"/>
    <col min="4867" max="4867" width="4.42578125" style="104" customWidth="1"/>
    <col min="4868" max="4868" width="21.28515625" style="104" customWidth="1"/>
    <col min="4869" max="4869" width="20.42578125" style="104" customWidth="1"/>
    <col min="4870" max="5120" width="9.140625" style="104"/>
    <col min="5121" max="5121" width="43.28515625" style="104" customWidth="1"/>
    <col min="5122" max="5122" width="4.7109375" style="104" customWidth="1"/>
    <col min="5123" max="5123" width="4.42578125" style="104" customWidth="1"/>
    <col min="5124" max="5124" width="21.28515625" style="104" customWidth="1"/>
    <col min="5125" max="5125" width="20.42578125" style="104" customWidth="1"/>
    <col min="5126" max="5376" width="9.140625" style="104"/>
    <col min="5377" max="5377" width="43.28515625" style="104" customWidth="1"/>
    <col min="5378" max="5378" width="4.7109375" style="104" customWidth="1"/>
    <col min="5379" max="5379" width="4.42578125" style="104" customWidth="1"/>
    <col min="5380" max="5380" width="21.28515625" style="104" customWidth="1"/>
    <col min="5381" max="5381" width="20.42578125" style="104" customWidth="1"/>
    <col min="5382" max="5632" width="9.140625" style="104"/>
    <col min="5633" max="5633" width="43.28515625" style="104" customWidth="1"/>
    <col min="5634" max="5634" width="4.7109375" style="104" customWidth="1"/>
    <col min="5635" max="5635" width="4.42578125" style="104" customWidth="1"/>
    <col min="5636" max="5636" width="21.28515625" style="104" customWidth="1"/>
    <col min="5637" max="5637" width="20.42578125" style="104" customWidth="1"/>
    <col min="5638" max="5888" width="9.140625" style="104"/>
    <col min="5889" max="5889" width="43.28515625" style="104" customWidth="1"/>
    <col min="5890" max="5890" width="4.7109375" style="104" customWidth="1"/>
    <col min="5891" max="5891" width="4.42578125" style="104" customWidth="1"/>
    <col min="5892" max="5892" width="21.28515625" style="104" customWidth="1"/>
    <col min="5893" max="5893" width="20.42578125" style="104" customWidth="1"/>
    <col min="5894" max="6144" width="9.140625" style="104"/>
    <col min="6145" max="6145" width="43.28515625" style="104" customWidth="1"/>
    <col min="6146" max="6146" width="4.7109375" style="104" customWidth="1"/>
    <col min="6147" max="6147" width="4.42578125" style="104" customWidth="1"/>
    <col min="6148" max="6148" width="21.28515625" style="104" customWidth="1"/>
    <col min="6149" max="6149" width="20.42578125" style="104" customWidth="1"/>
    <col min="6150" max="6400" width="9.140625" style="104"/>
    <col min="6401" max="6401" width="43.28515625" style="104" customWidth="1"/>
    <col min="6402" max="6402" width="4.7109375" style="104" customWidth="1"/>
    <col min="6403" max="6403" width="4.42578125" style="104" customWidth="1"/>
    <col min="6404" max="6404" width="21.28515625" style="104" customWidth="1"/>
    <col min="6405" max="6405" width="20.42578125" style="104" customWidth="1"/>
    <col min="6406" max="6656" width="9.140625" style="104"/>
    <col min="6657" max="6657" width="43.28515625" style="104" customWidth="1"/>
    <col min="6658" max="6658" width="4.7109375" style="104" customWidth="1"/>
    <col min="6659" max="6659" width="4.42578125" style="104" customWidth="1"/>
    <col min="6660" max="6660" width="21.28515625" style="104" customWidth="1"/>
    <col min="6661" max="6661" width="20.42578125" style="104" customWidth="1"/>
    <col min="6662" max="6912" width="9.140625" style="104"/>
    <col min="6913" max="6913" width="43.28515625" style="104" customWidth="1"/>
    <col min="6914" max="6914" width="4.7109375" style="104" customWidth="1"/>
    <col min="6915" max="6915" width="4.42578125" style="104" customWidth="1"/>
    <col min="6916" max="6916" width="21.28515625" style="104" customWidth="1"/>
    <col min="6917" max="6917" width="20.42578125" style="104" customWidth="1"/>
    <col min="6918" max="7168" width="9.140625" style="104"/>
    <col min="7169" max="7169" width="43.28515625" style="104" customWidth="1"/>
    <col min="7170" max="7170" width="4.7109375" style="104" customWidth="1"/>
    <col min="7171" max="7171" width="4.42578125" style="104" customWidth="1"/>
    <col min="7172" max="7172" width="21.28515625" style="104" customWidth="1"/>
    <col min="7173" max="7173" width="20.42578125" style="104" customWidth="1"/>
    <col min="7174" max="7424" width="9.140625" style="104"/>
    <col min="7425" max="7425" width="43.28515625" style="104" customWidth="1"/>
    <col min="7426" max="7426" width="4.7109375" style="104" customWidth="1"/>
    <col min="7427" max="7427" width="4.42578125" style="104" customWidth="1"/>
    <col min="7428" max="7428" width="21.28515625" style="104" customWidth="1"/>
    <col min="7429" max="7429" width="20.42578125" style="104" customWidth="1"/>
    <col min="7430" max="7680" width="9.140625" style="104"/>
    <col min="7681" max="7681" width="43.28515625" style="104" customWidth="1"/>
    <col min="7682" max="7682" width="4.7109375" style="104" customWidth="1"/>
    <col min="7683" max="7683" width="4.42578125" style="104" customWidth="1"/>
    <col min="7684" max="7684" width="21.28515625" style="104" customWidth="1"/>
    <col min="7685" max="7685" width="20.42578125" style="104" customWidth="1"/>
    <col min="7686" max="7936" width="9.140625" style="104"/>
    <col min="7937" max="7937" width="43.28515625" style="104" customWidth="1"/>
    <col min="7938" max="7938" width="4.7109375" style="104" customWidth="1"/>
    <col min="7939" max="7939" width="4.42578125" style="104" customWidth="1"/>
    <col min="7940" max="7940" width="21.28515625" style="104" customWidth="1"/>
    <col min="7941" max="7941" width="20.42578125" style="104" customWidth="1"/>
    <col min="7942" max="8192" width="9.140625" style="104"/>
    <col min="8193" max="8193" width="43.28515625" style="104" customWidth="1"/>
    <col min="8194" max="8194" width="4.7109375" style="104" customWidth="1"/>
    <col min="8195" max="8195" width="4.42578125" style="104" customWidth="1"/>
    <col min="8196" max="8196" width="21.28515625" style="104" customWidth="1"/>
    <col min="8197" max="8197" width="20.42578125" style="104" customWidth="1"/>
    <col min="8198" max="8448" width="9.140625" style="104"/>
    <col min="8449" max="8449" width="43.28515625" style="104" customWidth="1"/>
    <col min="8450" max="8450" width="4.7109375" style="104" customWidth="1"/>
    <col min="8451" max="8451" width="4.42578125" style="104" customWidth="1"/>
    <col min="8452" max="8452" width="21.28515625" style="104" customWidth="1"/>
    <col min="8453" max="8453" width="20.42578125" style="104" customWidth="1"/>
    <col min="8454" max="8704" width="9.140625" style="104"/>
    <col min="8705" max="8705" width="43.28515625" style="104" customWidth="1"/>
    <col min="8706" max="8706" width="4.7109375" style="104" customWidth="1"/>
    <col min="8707" max="8707" width="4.42578125" style="104" customWidth="1"/>
    <col min="8708" max="8708" width="21.28515625" style="104" customWidth="1"/>
    <col min="8709" max="8709" width="20.42578125" style="104" customWidth="1"/>
    <col min="8710" max="8960" width="9.140625" style="104"/>
    <col min="8961" max="8961" width="43.28515625" style="104" customWidth="1"/>
    <col min="8962" max="8962" width="4.7109375" style="104" customWidth="1"/>
    <col min="8963" max="8963" width="4.42578125" style="104" customWidth="1"/>
    <col min="8964" max="8964" width="21.28515625" style="104" customWidth="1"/>
    <col min="8965" max="8965" width="20.42578125" style="104" customWidth="1"/>
    <col min="8966" max="9216" width="9.140625" style="104"/>
    <col min="9217" max="9217" width="43.28515625" style="104" customWidth="1"/>
    <col min="9218" max="9218" width="4.7109375" style="104" customWidth="1"/>
    <col min="9219" max="9219" width="4.42578125" style="104" customWidth="1"/>
    <col min="9220" max="9220" width="21.28515625" style="104" customWidth="1"/>
    <col min="9221" max="9221" width="20.42578125" style="104" customWidth="1"/>
    <col min="9222" max="9472" width="9.140625" style="104"/>
    <col min="9473" max="9473" width="43.28515625" style="104" customWidth="1"/>
    <col min="9474" max="9474" width="4.7109375" style="104" customWidth="1"/>
    <col min="9475" max="9475" width="4.42578125" style="104" customWidth="1"/>
    <col min="9476" max="9476" width="21.28515625" style="104" customWidth="1"/>
    <col min="9477" max="9477" width="20.42578125" style="104" customWidth="1"/>
    <col min="9478" max="9728" width="9.140625" style="104"/>
    <col min="9729" max="9729" width="43.28515625" style="104" customWidth="1"/>
    <col min="9730" max="9730" width="4.7109375" style="104" customWidth="1"/>
    <col min="9731" max="9731" width="4.42578125" style="104" customWidth="1"/>
    <col min="9732" max="9732" width="21.28515625" style="104" customWidth="1"/>
    <col min="9733" max="9733" width="20.42578125" style="104" customWidth="1"/>
    <col min="9734" max="9984" width="9.140625" style="104"/>
    <col min="9985" max="9985" width="43.28515625" style="104" customWidth="1"/>
    <col min="9986" max="9986" width="4.7109375" style="104" customWidth="1"/>
    <col min="9987" max="9987" width="4.42578125" style="104" customWidth="1"/>
    <col min="9988" max="9988" width="21.28515625" style="104" customWidth="1"/>
    <col min="9989" max="9989" width="20.42578125" style="104" customWidth="1"/>
    <col min="9990" max="10240" width="9.140625" style="104"/>
    <col min="10241" max="10241" width="43.28515625" style="104" customWidth="1"/>
    <col min="10242" max="10242" width="4.7109375" style="104" customWidth="1"/>
    <col min="10243" max="10243" width="4.42578125" style="104" customWidth="1"/>
    <col min="10244" max="10244" width="21.28515625" style="104" customWidth="1"/>
    <col min="10245" max="10245" width="20.42578125" style="104" customWidth="1"/>
    <col min="10246" max="10496" width="9.140625" style="104"/>
    <col min="10497" max="10497" width="43.28515625" style="104" customWidth="1"/>
    <col min="10498" max="10498" width="4.7109375" style="104" customWidth="1"/>
    <col min="10499" max="10499" width="4.42578125" style="104" customWidth="1"/>
    <col min="10500" max="10500" width="21.28515625" style="104" customWidth="1"/>
    <col min="10501" max="10501" width="20.42578125" style="104" customWidth="1"/>
    <col min="10502" max="10752" width="9.140625" style="104"/>
    <col min="10753" max="10753" width="43.28515625" style="104" customWidth="1"/>
    <col min="10754" max="10754" width="4.7109375" style="104" customWidth="1"/>
    <col min="10755" max="10755" width="4.42578125" style="104" customWidth="1"/>
    <col min="10756" max="10756" width="21.28515625" style="104" customWidth="1"/>
    <col min="10757" max="10757" width="20.42578125" style="104" customWidth="1"/>
    <col min="10758" max="11008" width="9.140625" style="104"/>
    <col min="11009" max="11009" width="43.28515625" style="104" customWidth="1"/>
    <col min="11010" max="11010" width="4.7109375" style="104" customWidth="1"/>
    <col min="11011" max="11011" width="4.42578125" style="104" customWidth="1"/>
    <col min="11012" max="11012" width="21.28515625" style="104" customWidth="1"/>
    <col min="11013" max="11013" width="20.42578125" style="104" customWidth="1"/>
    <col min="11014" max="11264" width="9.140625" style="104"/>
    <col min="11265" max="11265" width="43.28515625" style="104" customWidth="1"/>
    <col min="11266" max="11266" width="4.7109375" style="104" customWidth="1"/>
    <col min="11267" max="11267" width="4.42578125" style="104" customWidth="1"/>
    <col min="11268" max="11268" width="21.28515625" style="104" customWidth="1"/>
    <col min="11269" max="11269" width="20.42578125" style="104" customWidth="1"/>
    <col min="11270" max="11520" width="9.140625" style="104"/>
    <col min="11521" max="11521" width="43.28515625" style="104" customWidth="1"/>
    <col min="11522" max="11522" width="4.7109375" style="104" customWidth="1"/>
    <col min="11523" max="11523" width="4.42578125" style="104" customWidth="1"/>
    <col min="11524" max="11524" width="21.28515625" style="104" customWidth="1"/>
    <col min="11525" max="11525" width="20.42578125" style="104" customWidth="1"/>
    <col min="11526" max="11776" width="9.140625" style="104"/>
    <col min="11777" max="11777" width="43.28515625" style="104" customWidth="1"/>
    <col min="11778" max="11778" width="4.7109375" style="104" customWidth="1"/>
    <col min="11779" max="11779" width="4.42578125" style="104" customWidth="1"/>
    <col min="11780" max="11780" width="21.28515625" style="104" customWidth="1"/>
    <col min="11781" max="11781" width="20.42578125" style="104" customWidth="1"/>
    <col min="11782" max="12032" width="9.140625" style="104"/>
    <col min="12033" max="12033" width="43.28515625" style="104" customWidth="1"/>
    <col min="12034" max="12034" width="4.7109375" style="104" customWidth="1"/>
    <col min="12035" max="12035" width="4.42578125" style="104" customWidth="1"/>
    <col min="12036" max="12036" width="21.28515625" style="104" customWidth="1"/>
    <col min="12037" max="12037" width="20.42578125" style="104" customWidth="1"/>
    <col min="12038" max="12288" width="9.140625" style="104"/>
    <col min="12289" max="12289" width="43.28515625" style="104" customWidth="1"/>
    <col min="12290" max="12290" width="4.7109375" style="104" customWidth="1"/>
    <col min="12291" max="12291" width="4.42578125" style="104" customWidth="1"/>
    <col min="12292" max="12292" width="21.28515625" style="104" customWidth="1"/>
    <col min="12293" max="12293" width="20.42578125" style="104" customWidth="1"/>
    <col min="12294" max="12544" width="9.140625" style="104"/>
    <col min="12545" max="12545" width="43.28515625" style="104" customWidth="1"/>
    <col min="12546" max="12546" width="4.7109375" style="104" customWidth="1"/>
    <col min="12547" max="12547" width="4.42578125" style="104" customWidth="1"/>
    <col min="12548" max="12548" width="21.28515625" style="104" customWidth="1"/>
    <col min="12549" max="12549" width="20.42578125" style="104" customWidth="1"/>
    <col min="12550" max="12800" width="9.140625" style="104"/>
    <col min="12801" max="12801" width="43.28515625" style="104" customWidth="1"/>
    <col min="12802" max="12802" width="4.7109375" style="104" customWidth="1"/>
    <col min="12803" max="12803" width="4.42578125" style="104" customWidth="1"/>
    <col min="12804" max="12804" width="21.28515625" style="104" customWidth="1"/>
    <col min="12805" max="12805" width="20.42578125" style="104" customWidth="1"/>
    <col min="12806" max="13056" width="9.140625" style="104"/>
    <col min="13057" max="13057" width="43.28515625" style="104" customWidth="1"/>
    <col min="13058" max="13058" width="4.7109375" style="104" customWidth="1"/>
    <col min="13059" max="13059" width="4.42578125" style="104" customWidth="1"/>
    <col min="13060" max="13060" width="21.28515625" style="104" customWidth="1"/>
    <col min="13061" max="13061" width="20.42578125" style="104" customWidth="1"/>
    <col min="13062" max="13312" width="9.140625" style="104"/>
    <col min="13313" max="13313" width="43.28515625" style="104" customWidth="1"/>
    <col min="13314" max="13314" width="4.7109375" style="104" customWidth="1"/>
    <col min="13315" max="13315" width="4.42578125" style="104" customWidth="1"/>
    <col min="13316" max="13316" width="21.28515625" style="104" customWidth="1"/>
    <col min="13317" max="13317" width="20.42578125" style="104" customWidth="1"/>
    <col min="13318" max="13568" width="9.140625" style="104"/>
    <col min="13569" max="13569" width="43.28515625" style="104" customWidth="1"/>
    <col min="13570" max="13570" width="4.7109375" style="104" customWidth="1"/>
    <col min="13571" max="13571" width="4.42578125" style="104" customWidth="1"/>
    <col min="13572" max="13572" width="21.28515625" style="104" customWidth="1"/>
    <col min="13573" max="13573" width="20.42578125" style="104" customWidth="1"/>
    <col min="13574" max="13824" width="9.140625" style="104"/>
    <col min="13825" max="13825" width="43.28515625" style="104" customWidth="1"/>
    <col min="13826" max="13826" width="4.7109375" style="104" customWidth="1"/>
    <col min="13827" max="13827" width="4.42578125" style="104" customWidth="1"/>
    <col min="13828" max="13828" width="21.28515625" style="104" customWidth="1"/>
    <col min="13829" max="13829" width="20.42578125" style="104" customWidth="1"/>
    <col min="13830" max="14080" width="9.140625" style="104"/>
    <col min="14081" max="14081" width="43.28515625" style="104" customWidth="1"/>
    <col min="14082" max="14082" width="4.7109375" style="104" customWidth="1"/>
    <col min="14083" max="14083" width="4.42578125" style="104" customWidth="1"/>
    <col min="14084" max="14084" width="21.28515625" style="104" customWidth="1"/>
    <col min="14085" max="14085" width="20.42578125" style="104" customWidth="1"/>
    <col min="14086" max="14336" width="9.140625" style="104"/>
    <col min="14337" max="14337" width="43.28515625" style="104" customWidth="1"/>
    <col min="14338" max="14338" width="4.7109375" style="104" customWidth="1"/>
    <col min="14339" max="14339" width="4.42578125" style="104" customWidth="1"/>
    <col min="14340" max="14340" width="21.28515625" style="104" customWidth="1"/>
    <col min="14341" max="14341" width="20.42578125" style="104" customWidth="1"/>
    <col min="14342" max="14592" width="9.140625" style="104"/>
    <col min="14593" max="14593" width="43.28515625" style="104" customWidth="1"/>
    <col min="14594" max="14594" width="4.7109375" style="104" customWidth="1"/>
    <col min="14595" max="14595" width="4.42578125" style="104" customWidth="1"/>
    <col min="14596" max="14596" width="21.28515625" style="104" customWidth="1"/>
    <col min="14597" max="14597" width="20.42578125" style="104" customWidth="1"/>
    <col min="14598" max="14848" width="9.140625" style="104"/>
    <col min="14849" max="14849" width="43.28515625" style="104" customWidth="1"/>
    <col min="14850" max="14850" width="4.7109375" style="104" customWidth="1"/>
    <col min="14851" max="14851" width="4.42578125" style="104" customWidth="1"/>
    <col min="14852" max="14852" width="21.28515625" style="104" customWidth="1"/>
    <col min="14853" max="14853" width="20.42578125" style="104" customWidth="1"/>
    <col min="14854" max="15104" width="9.140625" style="104"/>
    <col min="15105" max="15105" width="43.28515625" style="104" customWidth="1"/>
    <col min="15106" max="15106" width="4.7109375" style="104" customWidth="1"/>
    <col min="15107" max="15107" width="4.42578125" style="104" customWidth="1"/>
    <col min="15108" max="15108" width="21.28515625" style="104" customWidth="1"/>
    <col min="15109" max="15109" width="20.42578125" style="104" customWidth="1"/>
    <col min="15110" max="15360" width="9.140625" style="104"/>
    <col min="15361" max="15361" width="43.28515625" style="104" customWidth="1"/>
    <col min="15362" max="15362" width="4.7109375" style="104" customWidth="1"/>
    <col min="15363" max="15363" width="4.42578125" style="104" customWidth="1"/>
    <col min="15364" max="15364" width="21.28515625" style="104" customWidth="1"/>
    <col min="15365" max="15365" width="20.42578125" style="104" customWidth="1"/>
    <col min="15366" max="15616" width="9.140625" style="104"/>
    <col min="15617" max="15617" width="43.28515625" style="104" customWidth="1"/>
    <col min="15618" max="15618" width="4.7109375" style="104" customWidth="1"/>
    <col min="15619" max="15619" width="4.42578125" style="104" customWidth="1"/>
    <col min="15620" max="15620" width="21.28515625" style="104" customWidth="1"/>
    <col min="15621" max="15621" width="20.42578125" style="104" customWidth="1"/>
    <col min="15622" max="15872" width="9.140625" style="104"/>
    <col min="15873" max="15873" width="43.28515625" style="104" customWidth="1"/>
    <col min="15874" max="15874" width="4.7109375" style="104" customWidth="1"/>
    <col min="15875" max="15875" width="4.42578125" style="104" customWidth="1"/>
    <col min="15876" max="15876" width="21.28515625" style="104" customWidth="1"/>
    <col min="15877" max="15877" width="20.42578125" style="104" customWidth="1"/>
    <col min="15878" max="16128" width="9.140625" style="104"/>
    <col min="16129" max="16129" width="43.28515625" style="104" customWidth="1"/>
    <col min="16130" max="16130" width="4.7109375" style="104" customWidth="1"/>
    <col min="16131" max="16131" width="4.42578125" style="104" customWidth="1"/>
    <col min="16132" max="16132" width="21.28515625" style="104" customWidth="1"/>
    <col min="16133" max="16133" width="20.42578125" style="104" customWidth="1"/>
    <col min="16134" max="16384" width="9.140625" style="104"/>
  </cols>
  <sheetData>
    <row r="1" spans="1:5" s="97" customFormat="1" ht="15" customHeight="1">
      <c r="A1" s="93" t="s">
        <v>0</v>
      </c>
      <c r="B1" s="94"/>
      <c r="C1" s="94"/>
      <c r="D1" s="95"/>
      <c r="E1" s="96" t="s">
        <v>1</v>
      </c>
    </row>
    <row r="2" spans="1:5" s="97" customFormat="1">
      <c r="A2" s="98" t="s">
        <v>2</v>
      </c>
      <c r="B2" s="99"/>
      <c r="C2" s="99"/>
      <c r="D2" s="95"/>
      <c r="E2" s="96" t="s">
        <v>3</v>
      </c>
    </row>
    <row r="3" spans="1:5" s="97" customFormat="1">
      <c r="A3" s="100" t="s">
        <v>76</v>
      </c>
      <c r="B3" s="99"/>
      <c r="C3" s="99"/>
      <c r="D3" s="95"/>
      <c r="E3" s="96" t="s">
        <v>77</v>
      </c>
    </row>
    <row r="4" spans="1:5" s="97" customFormat="1">
      <c r="A4" s="100"/>
      <c r="B4" s="99"/>
      <c r="C4" s="99"/>
      <c r="D4" s="99"/>
      <c r="E4" s="99"/>
    </row>
    <row r="5" spans="1:5" ht="18">
      <c r="A5" s="101" t="s">
        <v>78</v>
      </c>
      <c r="B5" s="102"/>
      <c r="C5" s="102"/>
      <c r="D5" s="103"/>
      <c r="E5" s="103"/>
    </row>
    <row r="6" spans="1:5" s="108" customFormat="1" ht="15.75">
      <c r="A6" s="105"/>
      <c r="B6" s="106"/>
      <c r="C6" s="106"/>
      <c r="D6" s="107"/>
      <c r="E6" s="107"/>
    </row>
    <row r="7" spans="1:5" s="112" customFormat="1" ht="16.5" customHeight="1">
      <c r="A7" s="109" t="s">
        <v>79</v>
      </c>
      <c r="B7" s="110" t="s">
        <v>11</v>
      </c>
      <c r="C7" s="110" t="s">
        <v>80</v>
      </c>
      <c r="D7" s="111" t="s">
        <v>81</v>
      </c>
      <c r="E7" s="111" t="s">
        <v>82</v>
      </c>
    </row>
    <row r="8" spans="1:5" s="112" customFormat="1" ht="16.5" customHeight="1">
      <c r="A8" s="113"/>
      <c r="B8" s="114" t="s">
        <v>83</v>
      </c>
      <c r="C8" s="115" t="s">
        <v>18</v>
      </c>
      <c r="D8" s="116" t="s">
        <v>84</v>
      </c>
      <c r="E8" s="116" t="s">
        <v>85</v>
      </c>
    </row>
    <row r="9" spans="1:5" s="112" customFormat="1" ht="16.5" customHeight="1">
      <c r="A9" s="117"/>
      <c r="B9" s="118" t="s">
        <v>86</v>
      </c>
      <c r="C9" s="119"/>
      <c r="D9" s="120"/>
      <c r="E9" s="120"/>
    </row>
    <row r="10" spans="1:5" s="112" customFormat="1" ht="16.5">
      <c r="A10" s="121" t="s">
        <v>87</v>
      </c>
      <c r="B10" s="122">
        <v>100</v>
      </c>
      <c r="C10" s="122"/>
      <c r="D10" s="123">
        <f>D11+D14+D17+D24+D27</f>
        <v>704946837747</v>
      </c>
      <c r="E10" s="123">
        <f>E11+E14+E17+E24+E27</f>
        <v>638755168809</v>
      </c>
    </row>
    <row r="11" spans="1:5" s="108" customFormat="1" ht="18" customHeight="1">
      <c r="A11" s="124" t="s">
        <v>88</v>
      </c>
      <c r="B11" s="125" t="s">
        <v>89</v>
      </c>
      <c r="C11" s="125"/>
      <c r="D11" s="126">
        <f>SUM(D12:D13)</f>
        <v>28116427414</v>
      </c>
      <c r="E11" s="126">
        <f>SUM(E12:E13)</f>
        <v>64314277690</v>
      </c>
    </row>
    <row r="12" spans="1:5" s="108" customFormat="1" ht="15.75">
      <c r="A12" s="127" t="s">
        <v>90</v>
      </c>
      <c r="B12" s="128" t="s">
        <v>91</v>
      </c>
      <c r="C12" s="128"/>
      <c r="D12" s="129">
        <v>27017358151</v>
      </c>
      <c r="E12" s="129">
        <v>63295213059</v>
      </c>
    </row>
    <row r="13" spans="1:5">
      <c r="A13" s="127" t="s">
        <v>92</v>
      </c>
      <c r="B13" s="128" t="s">
        <v>93</v>
      </c>
      <c r="C13" s="128"/>
      <c r="D13" s="129">
        <v>1099069263</v>
      </c>
      <c r="E13" s="129">
        <v>1019064631</v>
      </c>
    </row>
    <row r="14" spans="1:5" ht="15.75">
      <c r="A14" s="124" t="s">
        <v>94</v>
      </c>
      <c r="B14" s="125" t="s">
        <v>95</v>
      </c>
      <c r="C14" s="125"/>
      <c r="D14" s="126">
        <f>SUM(D15:D16)</f>
        <v>15877597143</v>
      </c>
      <c r="E14" s="126">
        <f>SUM(E15:E16)</f>
        <v>8558267879</v>
      </c>
    </row>
    <row r="15" spans="1:5" s="108" customFormat="1" ht="15.75">
      <c r="A15" s="127" t="s">
        <v>96</v>
      </c>
      <c r="B15" s="128" t="s">
        <v>97</v>
      </c>
      <c r="C15" s="128"/>
      <c r="D15" s="129">
        <v>17993684743</v>
      </c>
      <c r="E15" s="129">
        <v>14369559743</v>
      </c>
    </row>
    <row r="16" spans="1:5">
      <c r="A16" s="127" t="s">
        <v>98</v>
      </c>
      <c r="B16" s="128" t="s">
        <v>99</v>
      </c>
      <c r="C16" s="128"/>
      <c r="D16" s="130">
        <v>-2116087600</v>
      </c>
      <c r="E16" s="130">
        <v>-5811291864</v>
      </c>
    </row>
    <row r="17" spans="1:5" ht="15.75">
      <c r="A17" s="124" t="s">
        <v>100</v>
      </c>
      <c r="B17" s="125" t="s">
        <v>101</v>
      </c>
      <c r="C17" s="125"/>
      <c r="D17" s="126">
        <f>SUM(D18:D23)</f>
        <v>584157407637</v>
      </c>
      <c r="E17" s="126">
        <f>SUM(E18:E23)</f>
        <v>496573224711</v>
      </c>
    </row>
    <row r="18" spans="1:5" s="108" customFormat="1" ht="15.75">
      <c r="A18" s="127" t="s">
        <v>102</v>
      </c>
      <c r="B18" s="128" t="s">
        <v>103</v>
      </c>
      <c r="C18" s="128"/>
      <c r="D18" s="129">
        <v>228155663965</v>
      </c>
      <c r="E18" s="129">
        <v>148009800464</v>
      </c>
    </row>
    <row r="19" spans="1:5">
      <c r="A19" s="127" t="s">
        <v>104</v>
      </c>
      <c r="B19" s="128" t="s">
        <v>105</v>
      </c>
      <c r="C19" s="128"/>
      <c r="D19" s="129">
        <v>357657846913</v>
      </c>
      <c r="E19" s="129">
        <v>354592879270</v>
      </c>
    </row>
    <row r="20" spans="1:5">
      <c r="A20" s="127" t="s">
        <v>106</v>
      </c>
      <c r="B20" s="128" t="s">
        <v>107</v>
      </c>
      <c r="C20" s="128"/>
      <c r="D20" s="129"/>
      <c r="E20" s="129"/>
    </row>
    <row r="21" spans="1:5">
      <c r="A21" s="127" t="s">
        <v>108</v>
      </c>
      <c r="B21" s="128" t="s">
        <v>109</v>
      </c>
      <c r="C21" s="128"/>
      <c r="D21" s="129">
        <v>0</v>
      </c>
      <c r="E21" s="129">
        <v>0</v>
      </c>
    </row>
    <row r="22" spans="1:5">
      <c r="A22" s="127" t="s">
        <v>110</v>
      </c>
      <c r="B22" s="128" t="s">
        <v>111</v>
      </c>
      <c r="C22" s="128"/>
      <c r="D22" s="129">
        <v>23409710581</v>
      </c>
      <c r="E22" s="129">
        <v>19036358799</v>
      </c>
    </row>
    <row r="23" spans="1:5">
      <c r="A23" s="127" t="s">
        <v>112</v>
      </c>
      <c r="B23" s="128" t="s">
        <v>113</v>
      </c>
      <c r="C23" s="128"/>
      <c r="D23" s="130">
        <v>-25065813822</v>
      </c>
      <c r="E23" s="130">
        <v>-25065813822</v>
      </c>
    </row>
    <row r="24" spans="1:5" ht="15.75">
      <c r="A24" s="124" t="s">
        <v>114</v>
      </c>
      <c r="B24" s="125" t="s">
        <v>115</v>
      </c>
      <c r="C24" s="125"/>
      <c r="D24" s="126">
        <f>SUM(D25:D26)</f>
        <v>47381615256</v>
      </c>
      <c r="E24" s="126">
        <f>SUM(E25:E26)</f>
        <v>42330820539</v>
      </c>
    </row>
    <row r="25" spans="1:5" s="108" customFormat="1" ht="15.75">
      <c r="A25" s="127" t="s">
        <v>116</v>
      </c>
      <c r="B25" s="128" t="s">
        <v>117</v>
      </c>
      <c r="C25" s="128"/>
      <c r="D25" s="129">
        <v>47381615256</v>
      </c>
      <c r="E25" s="129">
        <v>42330820539</v>
      </c>
    </row>
    <row r="26" spans="1:5">
      <c r="A26" s="127" t="s">
        <v>118</v>
      </c>
      <c r="B26" s="128" t="s">
        <v>119</v>
      </c>
      <c r="C26" s="128"/>
      <c r="D26" s="130">
        <v>0</v>
      </c>
      <c r="E26" s="130">
        <v>0</v>
      </c>
    </row>
    <row r="27" spans="1:5" ht="15.75">
      <c r="A27" s="124" t="s">
        <v>120</v>
      </c>
      <c r="B27" s="125" t="s">
        <v>121</v>
      </c>
      <c r="C27" s="125"/>
      <c r="D27" s="126">
        <f>SUM(D28:D31)</f>
        <v>29413790297</v>
      </c>
      <c r="E27" s="126">
        <f>SUM(E28:E31)</f>
        <v>26978577990</v>
      </c>
    </row>
    <row r="28" spans="1:5" s="108" customFormat="1" ht="15.75">
      <c r="A28" s="127" t="s">
        <v>122</v>
      </c>
      <c r="B28" s="128" t="s">
        <v>123</v>
      </c>
      <c r="C28" s="128"/>
      <c r="D28" s="129">
        <v>75529299</v>
      </c>
      <c r="E28" s="129">
        <v>124763789</v>
      </c>
    </row>
    <row r="29" spans="1:5">
      <c r="A29" s="127" t="s">
        <v>124</v>
      </c>
      <c r="B29" s="128" t="s">
        <v>125</v>
      </c>
      <c r="C29" s="128"/>
      <c r="D29" s="129">
        <v>23435807779</v>
      </c>
      <c r="E29" s="129">
        <v>20558660255</v>
      </c>
    </row>
    <row r="30" spans="1:5">
      <c r="A30" s="127" t="s">
        <v>126</v>
      </c>
      <c r="B30" s="128" t="s">
        <v>127</v>
      </c>
      <c r="C30" s="128"/>
      <c r="D30" s="129">
        <v>455076598</v>
      </c>
      <c r="E30" s="129">
        <v>474452878</v>
      </c>
    </row>
    <row r="31" spans="1:5">
      <c r="A31" s="127" t="s">
        <v>128</v>
      </c>
      <c r="B31" s="128" t="s">
        <v>129</v>
      </c>
      <c r="C31" s="128"/>
      <c r="D31" s="129">
        <v>5447376621</v>
      </c>
      <c r="E31" s="129">
        <v>5820701068</v>
      </c>
    </row>
    <row r="32" spans="1:5" s="132" customFormat="1" ht="16.5">
      <c r="A32" s="131" t="s">
        <v>130</v>
      </c>
      <c r="B32" s="122">
        <v>200</v>
      </c>
      <c r="C32" s="122"/>
      <c r="D32" s="126">
        <f>D33+D39+D50+D53+D58+D62</f>
        <v>328851975765</v>
      </c>
      <c r="E32" s="126">
        <f>E33+E39+E50+E53+E58+E62</f>
        <v>334044380545</v>
      </c>
    </row>
    <row r="33" spans="1:11" s="108" customFormat="1" ht="15.75" customHeight="1">
      <c r="A33" s="124" t="s">
        <v>131</v>
      </c>
      <c r="B33" s="125" t="s">
        <v>132</v>
      </c>
      <c r="C33" s="125"/>
      <c r="D33" s="133">
        <v>0</v>
      </c>
      <c r="E33" s="133">
        <f>SUM(E34:E38)</f>
        <v>0</v>
      </c>
    </row>
    <row r="34" spans="1:11">
      <c r="A34" s="127" t="s">
        <v>133</v>
      </c>
      <c r="B34" s="128" t="s">
        <v>134</v>
      </c>
      <c r="C34" s="128"/>
      <c r="D34" s="129">
        <v>0</v>
      </c>
      <c r="E34" s="129">
        <v>0</v>
      </c>
    </row>
    <row r="35" spans="1:11">
      <c r="A35" s="127" t="s">
        <v>135</v>
      </c>
      <c r="B35" s="128" t="s">
        <v>136</v>
      </c>
      <c r="C35" s="128"/>
      <c r="D35" s="129">
        <v>0</v>
      </c>
      <c r="E35" s="129">
        <v>0</v>
      </c>
    </row>
    <row r="36" spans="1:11">
      <c r="A36" s="127" t="s">
        <v>137</v>
      </c>
      <c r="B36" s="128" t="s">
        <v>138</v>
      </c>
      <c r="C36" s="128"/>
      <c r="D36" s="129">
        <v>0</v>
      </c>
      <c r="E36" s="129">
        <v>0</v>
      </c>
    </row>
    <row r="37" spans="1:11">
      <c r="A37" s="127" t="s">
        <v>139</v>
      </c>
      <c r="B37" s="128" t="s">
        <v>140</v>
      </c>
      <c r="C37" s="128"/>
      <c r="D37" s="129">
        <v>0</v>
      </c>
      <c r="E37" s="129">
        <v>0</v>
      </c>
    </row>
    <row r="38" spans="1:11">
      <c r="A38" s="127" t="s">
        <v>141</v>
      </c>
      <c r="B38" s="128" t="s">
        <v>142</v>
      </c>
      <c r="C38" s="128"/>
      <c r="D38" s="129">
        <v>0</v>
      </c>
      <c r="E38" s="129">
        <v>0</v>
      </c>
    </row>
    <row r="39" spans="1:11" ht="15.75">
      <c r="A39" s="124" t="s">
        <v>143</v>
      </c>
      <c r="B39" s="125" t="s">
        <v>144</v>
      </c>
      <c r="C39" s="125"/>
      <c r="D39" s="126">
        <f>D40+D43+D46+D49</f>
        <v>88784090937</v>
      </c>
      <c r="E39" s="126">
        <f>E40+E43+E46+E49</f>
        <v>89063120414</v>
      </c>
    </row>
    <row r="40" spans="1:11">
      <c r="A40" s="124" t="s">
        <v>145</v>
      </c>
      <c r="B40" s="128" t="s">
        <v>146</v>
      </c>
      <c r="C40" s="128"/>
      <c r="D40" s="129">
        <f>SUM(D41:D42)</f>
        <v>18119352680</v>
      </c>
      <c r="E40" s="129">
        <f>SUM(E41:E42)</f>
        <v>18696432664</v>
      </c>
    </row>
    <row r="41" spans="1:11">
      <c r="A41" s="134" t="s">
        <v>147</v>
      </c>
      <c r="B41" s="135" t="s">
        <v>148</v>
      </c>
      <c r="C41" s="135"/>
      <c r="D41" s="136">
        <v>32124031654</v>
      </c>
      <c r="E41" s="136">
        <v>32941638198</v>
      </c>
      <c r="F41" s="137"/>
      <c r="G41" s="137"/>
      <c r="H41" s="137"/>
      <c r="I41" s="137"/>
    </row>
    <row r="42" spans="1:11" s="139" customFormat="1">
      <c r="A42" s="134" t="s">
        <v>149</v>
      </c>
      <c r="B42" s="135" t="s">
        <v>150</v>
      </c>
      <c r="C42" s="135"/>
      <c r="D42" s="138">
        <v>-14004678974</v>
      </c>
      <c r="E42" s="138">
        <v>-14245205534</v>
      </c>
      <c r="J42" s="137"/>
      <c r="K42" s="137"/>
    </row>
    <row r="43" spans="1:11" s="139" customFormat="1">
      <c r="A43" s="124" t="s">
        <v>151</v>
      </c>
      <c r="B43" s="128" t="s">
        <v>152</v>
      </c>
      <c r="C43" s="128"/>
      <c r="D43" s="129"/>
      <c r="E43" s="129"/>
      <c r="F43" s="104"/>
      <c r="G43" s="104"/>
      <c r="H43" s="104"/>
      <c r="I43" s="104"/>
    </row>
    <row r="44" spans="1:11">
      <c r="A44" s="134" t="s">
        <v>147</v>
      </c>
      <c r="B44" s="135" t="s">
        <v>153</v>
      </c>
      <c r="C44" s="135"/>
      <c r="D44" s="136">
        <v>0</v>
      </c>
      <c r="E44" s="136">
        <v>0</v>
      </c>
      <c r="F44" s="139"/>
      <c r="G44" s="139"/>
      <c r="H44" s="139"/>
      <c r="I44" s="139"/>
    </row>
    <row r="45" spans="1:11" s="139" customFormat="1">
      <c r="A45" s="134" t="s">
        <v>149</v>
      </c>
      <c r="B45" s="135" t="s">
        <v>154</v>
      </c>
      <c r="C45" s="135"/>
      <c r="D45" s="136">
        <v>0</v>
      </c>
      <c r="E45" s="136">
        <v>0</v>
      </c>
    </row>
    <row r="46" spans="1:11" s="139" customFormat="1">
      <c r="A46" s="124" t="s">
        <v>155</v>
      </c>
      <c r="B46" s="128" t="s">
        <v>156</v>
      </c>
      <c r="C46" s="128"/>
      <c r="D46" s="129">
        <f>SUM(D47:D48)</f>
        <v>3151800000</v>
      </c>
      <c r="E46" s="129">
        <f>SUM(E47:E48)</f>
        <v>3151800000</v>
      </c>
      <c r="F46" s="104"/>
      <c r="G46" s="104"/>
      <c r="H46" s="104"/>
      <c r="I46" s="104"/>
    </row>
    <row r="47" spans="1:11">
      <c r="A47" s="134" t="s">
        <v>147</v>
      </c>
      <c r="B47" s="135" t="s">
        <v>157</v>
      </c>
      <c r="C47" s="135"/>
      <c r="D47" s="136">
        <v>3151800000</v>
      </c>
      <c r="E47" s="136">
        <v>3151800000</v>
      </c>
      <c r="F47" s="139"/>
      <c r="G47" s="139"/>
      <c r="H47" s="139"/>
      <c r="I47" s="139"/>
    </row>
    <row r="48" spans="1:11" s="139" customFormat="1">
      <c r="A48" s="134" t="s">
        <v>149</v>
      </c>
      <c r="B48" s="135" t="s">
        <v>158</v>
      </c>
      <c r="C48" s="135"/>
      <c r="D48" s="136"/>
      <c r="E48" s="136"/>
    </row>
    <row r="49" spans="1:9" s="139" customFormat="1">
      <c r="A49" s="127" t="s">
        <v>159</v>
      </c>
      <c r="B49" s="128" t="s">
        <v>160</v>
      </c>
      <c r="C49" s="128"/>
      <c r="D49" s="129">
        <v>67512938257</v>
      </c>
      <c r="E49" s="129">
        <v>67214887750</v>
      </c>
      <c r="F49" s="104"/>
      <c r="G49" s="104"/>
      <c r="H49" s="104"/>
      <c r="I49" s="104"/>
    </row>
    <row r="50" spans="1:9" ht="15.75">
      <c r="A50" s="124" t="s">
        <v>161</v>
      </c>
      <c r="B50" s="125" t="s">
        <v>162</v>
      </c>
      <c r="C50" s="125"/>
      <c r="D50" s="126">
        <f>SUM(D51:D52)</f>
        <v>45735071971</v>
      </c>
      <c r="E50" s="126">
        <f>SUM(E51:E52)</f>
        <v>46185420800</v>
      </c>
    </row>
    <row r="51" spans="1:9">
      <c r="A51" s="127" t="s">
        <v>147</v>
      </c>
      <c r="B51" s="128" t="s">
        <v>163</v>
      </c>
      <c r="C51" s="128"/>
      <c r="D51" s="129">
        <v>63993967962</v>
      </c>
      <c r="E51" s="129">
        <v>63993967962</v>
      </c>
    </row>
    <row r="52" spans="1:9">
      <c r="A52" s="127" t="s">
        <v>149</v>
      </c>
      <c r="B52" s="128" t="s">
        <v>164</v>
      </c>
      <c r="C52" s="128"/>
      <c r="D52" s="130">
        <v>-18258895991</v>
      </c>
      <c r="E52" s="130">
        <v>-17808547162</v>
      </c>
    </row>
    <row r="53" spans="1:9" ht="15.75">
      <c r="A53" s="124" t="s">
        <v>165</v>
      </c>
      <c r="B53" s="125" t="s">
        <v>166</v>
      </c>
      <c r="C53" s="125"/>
      <c r="D53" s="126">
        <f>SUM(D54:D57)</f>
        <v>193981967479</v>
      </c>
      <c r="E53" s="126">
        <f>SUM(E54:E57)</f>
        <v>198642869606</v>
      </c>
    </row>
    <row r="54" spans="1:9">
      <c r="A54" s="127" t="s">
        <v>167</v>
      </c>
      <c r="B54" s="128" t="s">
        <v>168</v>
      </c>
      <c r="C54" s="128"/>
      <c r="D54" s="129">
        <v>0</v>
      </c>
      <c r="E54" s="129">
        <v>0</v>
      </c>
    </row>
    <row r="55" spans="1:9">
      <c r="A55" s="127" t="s">
        <v>169</v>
      </c>
      <c r="B55" s="128" t="s">
        <v>170</v>
      </c>
      <c r="C55" s="128"/>
      <c r="D55" s="129">
        <v>30668895429</v>
      </c>
      <c r="E55" s="129">
        <v>30668895429</v>
      </c>
    </row>
    <row r="56" spans="1:9">
      <c r="A56" s="127" t="s">
        <v>171</v>
      </c>
      <c r="B56" s="128" t="s">
        <v>172</v>
      </c>
      <c r="C56" s="128"/>
      <c r="D56" s="129">
        <v>164077449141</v>
      </c>
      <c r="E56" s="129">
        <v>170844200410</v>
      </c>
    </row>
    <row r="57" spans="1:9">
      <c r="A57" s="127" t="s">
        <v>173</v>
      </c>
      <c r="B57" s="128" t="s">
        <v>174</v>
      </c>
      <c r="C57" s="128"/>
      <c r="D57" s="130">
        <v>-764377091</v>
      </c>
      <c r="E57" s="130">
        <v>-2870226233</v>
      </c>
    </row>
    <row r="58" spans="1:9" ht="15.75">
      <c r="A58" s="124" t="s">
        <v>175</v>
      </c>
      <c r="B58" s="125" t="s">
        <v>176</v>
      </c>
      <c r="C58" s="125"/>
      <c r="D58" s="126">
        <f>SUM(D59:D61)</f>
        <v>350845378</v>
      </c>
      <c r="E58" s="126">
        <f>SUM(E59:E61)</f>
        <v>152969725</v>
      </c>
    </row>
    <row r="59" spans="1:9">
      <c r="A59" s="127" t="s">
        <v>177</v>
      </c>
      <c r="B59" s="128" t="s">
        <v>178</v>
      </c>
      <c r="C59" s="128"/>
      <c r="D59" s="129">
        <v>350845378</v>
      </c>
      <c r="E59" s="129">
        <v>152969725</v>
      </c>
    </row>
    <row r="60" spans="1:9">
      <c r="A60" s="127" t="s">
        <v>179</v>
      </c>
      <c r="B60" s="128" t="s">
        <v>180</v>
      </c>
      <c r="C60" s="128"/>
      <c r="D60" s="129">
        <v>0</v>
      </c>
      <c r="E60" s="129">
        <v>0</v>
      </c>
    </row>
    <row r="61" spans="1:9">
      <c r="A61" s="127" t="s">
        <v>181</v>
      </c>
      <c r="B61" s="128" t="s">
        <v>182</v>
      </c>
      <c r="C61" s="128"/>
      <c r="D61" s="129"/>
      <c r="E61" s="129"/>
    </row>
    <row r="62" spans="1:9">
      <c r="A62" s="140" t="s">
        <v>183</v>
      </c>
      <c r="B62" s="141">
        <v>269</v>
      </c>
      <c r="C62" s="114"/>
      <c r="D62" s="142"/>
      <c r="E62" s="142"/>
    </row>
    <row r="63" spans="1:9" s="132" customFormat="1" ht="17.25" thickBot="1">
      <c r="A63" s="143" t="s">
        <v>184</v>
      </c>
      <c r="B63" s="144" t="s">
        <v>185</v>
      </c>
      <c r="C63" s="144"/>
      <c r="D63" s="145">
        <f>D32+D10</f>
        <v>1033798813512</v>
      </c>
      <c r="E63" s="145">
        <f>E32+E10</f>
        <v>972799549354</v>
      </c>
    </row>
    <row r="64" spans="1:9" s="132" customFormat="1" ht="19.5" customHeight="1" thickTop="1">
      <c r="A64" s="146" t="s">
        <v>186</v>
      </c>
      <c r="B64" s="147" t="s">
        <v>187</v>
      </c>
      <c r="C64" s="147"/>
      <c r="D64" s="148"/>
      <c r="E64" s="148"/>
      <c r="F64" s="112"/>
      <c r="G64" s="112"/>
      <c r="H64" s="112"/>
      <c r="I64" s="112"/>
    </row>
    <row r="65" spans="1:9" s="112" customFormat="1" ht="17.25" customHeight="1">
      <c r="A65" s="149" t="s">
        <v>188</v>
      </c>
      <c r="B65" s="125" t="s">
        <v>189</v>
      </c>
      <c r="C65" s="122"/>
      <c r="D65" s="150">
        <f>D66+D78</f>
        <v>714380991786</v>
      </c>
      <c r="E65" s="150">
        <f>E66+E78</f>
        <v>656501306315</v>
      </c>
    </row>
    <row r="66" spans="1:9" s="108" customFormat="1" ht="22.5" customHeight="1">
      <c r="A66" s="124" t="s">
        <v>190</v>
      </c>
      <c r="B66" s="125" t="s">
        <v>191</v>
      </c>
      <c r="C66" s="125"/>
      <c r="D66" s="133">
        <f>SUM(D67:D77)</f>
        <v>657691491786</v>
      </c>
      <c r="E66" s="133">
        <f>SUM(E67:E77)</f>
        <v>605107306315</v>
      </c>
    </row>
    <row r="67" spans="1:9" s="108" customFormat="1" ht="15.75">
      <c r="A67" s="127" t="s">
        <v>192</v>
      </c>
      <c r="B67" s="128" t="s">
        <v>193</v>
      </c>
      <c r="C67" s="128"/>
      <c r="D67" s="129">
        <v>580963392092</v>
      </c>
      <c r="E67" s="129">
        <v>524770268018</v>
      </c>
      <c r="F67" s="104"/>
      <c r="G67" s="104"/>
      <c r="H67" s="104"/>
      <c r="I67" s="104"/>
    </row>
    <row r="68" spans="1:9">
      <c r="A68" s="127" t="s">
        <v>194</v>
      </c>
      <c r="B68" s="128" t="s">
        <v>195</v>
      </c>
      <c r="C68" s="128"/>
      <c r="D68" s="129">
        <v>23696940920</v>
      </c>
      <c r="E68" s="129">
        <v>15006359621</v>
      </c>
    </row>
    <row r="69" spans="1:9">
      <c r="A69" s="127" t="s">
        <v>196</v>
      </c>
      <c r="B69" s="128" t="s">
        <v>197</v>
      </c>
      <c r="C69" s="128"/>
      <c r="D69" s="129">
        <v>44751974221</v>
      </c>
      <c r="E69" s="129">
        <v>55902154666</v>
      </c>
    </row>
    <row r="70" spans="1:9">
      <c r="A70" s="127" t="s">
        <v>198</v>
      </c>
      <c r="B70" s="128" t="s">
        <v>199</v>
      </c>
      <c r="C70" s="128"/>
      <c r="D70" s="129">
        <v>498651570</v>
      </c>
      <c r="E70" s="129">
        <v>411307489</v>
      </c>
    </row>
    <row r="71" spans="1:9">
      <c r="A71" s="127" t="s">
        <v>200</v>
      </c>
      <c r="B71" s="128" t="s">
        <v>201</v>
      </c>
      <c r="C71" s="128"/>
      <c r="D71" s="129">
        <v>1008834920</v>
      </c>
      <c r="E71" s="129">
        <v>1767239227</v>
      </c>
    </row>
    <row r="72" spans="1:9">
      <c r="A72" s="127" t="s">
        <v>202</v>
      </c>
      <c r="B72" s="128" t="s">
        <v>203</v>
      </c>
      <c r="C72" s="128"/>
      <c r="D72" s="129">
        <v>3150000</v>
      </c>
      <c r="E72" s="129">
        <v>0</v>
      </c>
    </row>
    <row r="73" spans="1:9">
      <c r="A73" s="127" t="s">
        <v>204</v>
      </c>
      <c r="B73" s="128" t="s">
        <v>205</v>
      </c>
      <c r="C73" s="128"/>
      <c r="D73" s="129"/>
      <c r="E73" s="129"/>
    </row>
    <row r="74" spans="1:9">
      <c r="A74" s="127" t="s">
        <v>206</v>
      </c>
      <c r="B74" s="128" t="s">
        <v>207</v>
      </c>
      <c r="C74" s="128"/>
      <c r="D74" s="129">
        <v>0</v>
      </c>
      <c r="E74" s="129">
        <v>0</v>
      </c>
    </row>
    <row r="75" spans="1:9">
      <c r="A75" s="127" t="s">
        <v>208</v>
      </c>
      <c r="B75" s="128" t="s">
        <v>209</v>
      </c>
      <c r="C75" s="128"/>
      <c r="D75" s="129">
        <v>6008844823</v>
      </c>
      <c r="E75" s="129">
        <v>6124059436</v>
      </c>
    </row>
    <row r="76" spans="1:9">
      <c r="A76" s="127" t="s">
        <v>210</v>
      </c>
      <c r="B76" s="128" t="s">
        <v>211</v>
      </c>
      <c r="C76" s="128"/>
      <c r="D76" s="129">
        <v>0</v>
      </c>
      <c r="E76" s="129">
        <v>0</v>
      </c>
    </row>
    <row r="77" spans="1:9">
      <c r="A77" s="127" t="s">
        <v>212</v>
      </c>
      <c r="B77" s="128">
        <v>323</v>
      </c>
      <c r="C77" s="128"/>
      <c r="D77" s="129">
        <v>759703240</v>
      </c>
      <c r="E77" s="129">
        <v>1125917858</v>
      </c>
    </row>
    <row r="78" spans="1:9" ht="15.75">
      <c r="A78" s="124" t="s">
        <v>213</v>
      </c>
      <c r="B78" s="125" t="s">
        <v>214</v>
      </c>
      <c r="C78" s="125"/>
      <c r="D78" s="133">
        <f>SUM(D79:D87)</f>
        <v>56689500000</v>
      </c>
      <c r="E78" s="133">
        <f>SUM(E79:E87)</f>
        <v>51394000000</v>
      </c>
      <c r="F78" s="108"/>
      <c r="G78" s="108"/>
      <c r="H78" s="108"/>
      <c r="I78" s="108"/>
    </row>
    <row r="79" spans="1:9" s="108" customFormat="1" ht="15.75">
      <c r="A79" s="127" t="s">
        <v>215</v>
      </c>
      <c r="B79" s="128" t="s">
        <v>216</v>
      </c>
      <c r="C79" s="128"/>
      <c r="D79" s="129">
        <v>0</v>
      </c>
      <c r="E79" s="129">
        <v>0</v>
      </c>
      <c r="F79" s="104"/>
      <c r="G79" s="104"/>
      <c r="H79" s="104"/>
      <c r="I79" s="104"/>
    </row>
    <row r="80" spans="1:9">
      <c r="A80" s="127" t="s">
        <v>217</v>
      </c>
      <c r="B80" s="128" t="s">
        <v>218</v>
      </c>
      <c r="C80" s="128"/>
      <c r="D80" s="129">
        <v>0</v>
      </c>
      <c r="E80" s="129">
        <v>0</v>
      </c>
    </row>
    <row r="81" spans="1:9">
      <c r="A81" s="127" t="s">
        <v>219</v>
      </c>
      <c r="B81" s="128" t="s">
        <v>220</v>
      </c>
      <c r="C81" s="128"/>
      <c r="D81" s="129">
        <v>20000000</v>
      </c>
      <c r="E81" s="129">
        <v>20000000</v>
      </c>
    </row>
    <row r="82" spans="1:9">
      <c r="A82" s="127" t="s">
        <v>221</v>
      </c>
      <c r="B82" s="128" t="s">
        <v>222</v>
      </c>
      <c r="C82" s="128"/>
      <c r="D82" s="129">
        <v>56300000000</v>
      </c>
      <c r="E82" s="129">
        <v>51300000000</v>
      </c>
    </row>
    <row r="83" spans="1:9">
      <c r="A83" s="127" t="s">
        <v>223</v>
      </c>
      <c r="B83" s="128" t="s">
        <v>224</v>
      </c>
      <c r="C83" s="128"/>
      <c r="D83" s="129">
        <v>0</v>
      </c>
      <c r="E83" s="129">
        <v>0</v>
      </c>
    </row>
    <row r="84" spans="1:9">
      <c r="A84" s="127" t="s">
        <v>225</v>
      </c>
      <c r="B84" s="128" t="s">
        <v>226</v>
      </c>
      <c r="C84" s="128"/>
      <c r="D84" s="129">
        <v>0</v>
      </c>
      <c r="E84" s="129">
        <v>0</v>
      </c>
    </row>
    <row r="85" spans="1:9" s="132" customFormat="1">
      <c r="A85" s="127" t="s">
        <v>227</v>
      </c>
      <c r="B85" s="128" t="s">
        <v>228</v>
      </c>
      <c r="C85" s="128"/>
      <c r="D85" s="129">
        <v>0</v>
      </c>
      <c r="E85" s="129">
        <v>0</v>
      </c>
    </row>
    <row r="86" spans="1:9" s="132" customFormat="1">
      <c r="A86" s="151" t="s">
        <v>229</v>
      </c>
      <c r="B86" s="128" t="s">
        <v>230</v>
      </c>
      <c r="C86" s="152"/>
      <c r="D86" s="153">
        <v>369500000</v>
      </c>
      <c r="E86" s="153">
        <v>74000000</v>
      </c>
    </row>
    <row r="87" spans="1:9" s="132" customFormat="1">
      <c r="A87" s="154" t="s">
        <v>231</v>
      </c>
      <c r="B87" s="128" t="s">
        <v>232</v>
      </c>
      <c r="C87" s="152"/>
      <c r="D87" s="153">
        <v>0</v>
      </c>
      <c r="E87" s="153">
        <v>0</v>
      </c>
    </row>
    <row r="88" spans="1:9" s="132" customFormat="1" ht="16.5">
      <c r="A88" s="131" t="s">
        <v>233</v>
      </c>
      <c r="B88" s="155" t="s">
        <v>234</v>
      </c>
      <c r="C88" s="155"/>
      <c r="D88" s="156">
        <f>D89+D102</f>
        <v>319417821726</v>
      </c>
      <c r="E88" s="156">
        <f>E89+E102</f>
        <v>316298243039</v>
      </c>
      <c r="F88" s="112"/>
      <c r="G88" s="112"/>
      <c r="H88" s="112"/>
      <c r="I88" s="112"/>
    </row>
    <row r="89" spans="1:9" s="108" customFormat="1" ht="15.75" customHeight="1">
      <c r="A89" s="124" t="s">
        <v>235</v>
      </c>
      <c r="B89" s="125" t="s">
        <v>236</v>
      </c>
      <c r="C89" s="125"/>
      <c r="D89" s="133">
        <f>SUM(D90:D100)</f>
        <v>319417821726</v>
      </c>
      <c r="E89" s="133">
        <f>SUM(E90:E100)</f>
        <v>316298243039</v>
      </c>
    </row>
    <row r="90" spans="1:9" s="108" customFormat="1" ht="15.75">
      <c r="A90" s="127" t="s">
        <v>237</v>
      </c>
      <c r="B90" s="128" t="s">
        <v>238</v>
      </c>
      <c r="C90" s="128"/>
      <c r="D90" s="129">
        <v>125948570000</v>
      </c>
      <c r="E90" s="129">
        <v>125948570000</v>
      </c>
      <c r="F90" s="104"/>
      <c r="G90" s="104"/>
      <c r="H90" s="104"/>
      <c r="I90" s="104"/>
    </row>
    <row r="91" spans="1:9">
      <c r="A91" s="127" t="s">
        <v>239</v>
      </c>
      <c r="B91" s="128" t="s">
        <v>240</v>
      </c>
      <c r="C91" s="128"/>
      <c r="D91" s="129">
        <v>17147588054</v>
      </c>
      <c r="E91" s="129">
        <v>17147588054</v>
      </c>
    </row>
    <row r="92" spans="1:9">
      <c r="A92" s="127" t="s">
        <v>241</v>
      </c>
      <c r="B92" s="128" t="s">
        <v>242</v>
      </c>
      <c r="C92" s="128"/>
      <c r="D92" s="129">
        <v>7262420104</v>
      </c>
      <c r="E92" s="129">
        <v>7262420104</v>
      </c>
    </row>
    <row r="93" spans="1:9">
      <c r="A93" s="127" t="s">
        <v>243</v>
      </c>
      <c r="B93" s="128" t="s">
        <v>244</v>
      </c>
      <c r="C93" s="128"/>
      <c r="D93" s="130">
        <v>-981900</v>
      </c>
      <c r="E93" s="130">
        <v>-981900</v>
      </c>
    </row>
    <row r="94" spans="1:9">
      <c r="A94" s="127" t="s">
        <v>245</v>
      </c>
      <c r="B94" s="128" t="s">
        <v>246</v>
      </c>
      <c r="C94" s="128"/>
      <c r="D94" s="129">
        <v>0</v>
      </c>
      <c r="E94" s="129">
        <v>0</v>
      </c>
    </row>
    <row r="95" spans="1:9">
      <c r="A95" s="127" t="s">
        <v>247</v>
      </c>
      <c r="B95" s="128" t="s">
        <v>248</v>
      </c>
      <c r="C95" s="128"/>
      <c r="D95" s="129">
        <v>0</v>
      </c>
      <c r="E95" s="129">
        <v>0</v>
      </c>
    </row>
    <row r="96" spans="1:9">
      <c r="A96" s="127" t="s">
        <v>249</v>
      </c>
      <c r="B96" s="128" t="s">
        <v>250</v>
      </c>
      <c r="C96" s="128"/>
      <c r="D96" s="129">
        <v>133260491891</v>
      </c>
      <c r="E96" s="129">
        <v>133260491891</v>
      </c>
    </row>
    <row r="97" spans="1:9">
      <c r="A97" s="127" t="s">
        <v>251</v>
      </c>
      <c r="B97" s="128" t="s">
        <v>252</v>
      </c>
      <c r="C97" s="128"/>
      <c r="D97" s="129">
        <v>25289164326</v>
      </c>
      <c r="E97" s="129">
        <v>25289164326</v>
      </c>
    </row>
    <row r="98" spans="1:9">
      <c r="A98" s="127" t="s">
        <v>253</v>
      </c>
      <c r="B98" s="128" t="s">
        <v>254</v>
      </c>
      <c r="C98" s="128"/>
      <c r="D98" s="129">
        <v>0</v>
      </c>
      <c r="E98" s="129">
        <v>0</v>
      </c>
    </row>
    <row r="99" spans="1:9">
      <c r="A99" s="127" t="s">
        <v>255</v>
      </c>
      <c r="B99" s="128" t="s">
        <v>256</v>
      </c>
      <c r="C99" s="128"/>
      <c r="D99" s="129">
        <v>10510569251</v>
      </c>
      <c r="E99" s="129">
        <v>7390990564</v>
      </c>
    </row>
    <row r="100" spans="1:9">
      <c r="A100" s="127" t="s">
        <v>257</v>
      </c>
      <c r="B100" s="128" t="s">
        <v>258</v>
      </c>
      <c r="C100" s="128"/>
      <c r="D100" s="129">
        <v>0</v>
      </c>
      <c r="E100" s="129">
        <v>0</v>
      </c>
    </row>
    <row r="101" spans="1:9">
      <c r="A101" s="127" t="s">
        <v>259</v>
      </c>
      <c r="B101" s="128">
        <v>422</v>
      </c>
      <c r="C101" s="128"/>
      <c r="D101" s="129">
        <v>0</v>
      </c>
      <c r="E101" s="129">
        <v>0</v>
      </c>
    </row>
    <row r="102" spans="1:9" ht="15.75">
      <c r="A102" s="124" t="s">
        <v>260</v>
      </c>
      <c r="B102" s="125" t="s">
        <v>261</v>
      </c>
      <c r="C102" s="125"/>
      <c r="D102" s="133">
        <v>0</v>
      </c>
      <c r="E102" s="133">
        <v>0</v>
      </c>
      <c r="F102" s="108"/>
      <c r="G102" s="108"/>
      <c r="H102" s="108"/>
      <c r="I102" s="108"/>
    </row>
    <row r="103" spans="1:9">
      <c r="A103" s="127" t="s">
        <v>262</v>
      </c>
      <c r="B103" s="128" t="s">
        <v>263</v>
      </c>
      <c r="C103" s="128"/>
      <c r="D103" s="129">
        <v>0</v>
      </c>
      <c r="E103" s="129">
        <v>0</v>
      </c>
    </row>
    <row r="104" spans="1:9">
      <c r="A104" s="127" t="s">
        <v>264</v>
      </c>
      <c r="B104" s="128" t="s">
        <v>265</v>
      </c>
      <c r="C104" s="128"/>
      <c r="D104" s="129">
        <v>0</v>
      </c>
      <c r="E104" s="129">
        <v>0</v>
      </c>
    </row>
    <row r="105" spans="1:9" ht="16.5">
      <c r="A105" s="121" t="s">
        <v>266</v>
      </c>
      <c r="B105" s="141">
        <v>439</v>
      </c>
      <c r="C105" s="114"/>
      <c r="D105" s="157"/>
      <c r="E105" s="157"/>
    </row>
    <row r="106" spans="1:9" s="132" customFormat="1" ht="17.25" thickBot="1">
      <c r="A106" s="143" t="s">
        <v>267</v>
      </c>
      <c r="B106" s="144" t="s">
        <v>268</v>
      </c>
      <c r="C106" s="144"/>
      <c r="D106" s="145">
        <f>D88+D65</f>
        <v>1033798813512</v>
      </c>
      <c r="E106" s="145">
        <f>E88+E65</f>
        <v>972799549354</v>
      </c>
    </row>
    <row r="107" spans="1:9" s="132" customFormat="1" ht="17.25" thickTop="1">
      <c r="A107" s="158"/>
      <c r="B107" s="159"/>
      <c r="C107" s="159"/>
      <c r="D107" s="160"/>
      <c r="E107" s="160"/>
    </row>
    <row r="108" spans="1:9" s="132" customFormat="1" ht="16.5">
      <c r="A108" s="158"/>
      <c r="B108" s="159"/>
      <c r="C108" s="159"/>
      <c r="D108" s="160"/>
      <c r="E108" s="160"/>
    </row>
    <row r="109" spans="1:9" ht="18">
      <c r="A109" s="161" t="s">
        <v>269</v>
      </c>
      <c r="B109" s="162"/>
      <c r="C109" s="162"/>
      <c r="D109" s="103"/>
      <c r="E109" s="103"/>
      <c r="F109" s="108"/>
      <c r="G109" s="108"/>
      <c r="H109" s="108"/>
      <c r="I109" s="108"/>
    </row>
    <row r="110" spans="1:9" s="108" customFormat="1" ht="15.75">
      <c r="A110" s="163" t="s">
        <v>270</v>
      </c>
      <c r="B110" s="164" t="s">
        <v>271</v>
      </c>
      <c r="C110" s="163"/>
      <c r="D110" s="165"/>
      <c r="E110" s="166"/>
    </row>
    <row r="111" spans="1:9" s="108" customFormat="1" ht="15.75">
      <c r="A111" s="167"/>
      <c r="B111" s="168" t="s">
        <v>272</v>
      </c>
      <c r="C111" s="119"/>
      <c r="D111" s="169"/>
      <c r="E111" s="170"/>
    </row>
    <row r="112" spans="1:9" s="108" customFormat="1" ht="15.75">
      <c r="A112" s="171" t="s">
        <v>273</v>
      </c>
      <c r="B112" s="172" t="s">
        <v>274</v>
      </c>
      <c r="C112" s="173"/>
      <c r="D112" s="174"/>
      <c r="E112" s="174"/>
      <c r="F112" s="104"/>
      <c r="G112" s="104"/>
      <c r="H112" s="104"/>
      <c r="I112" s="104"/>
    </row>
    <row r="113" spans="1:5">
      <c r="A113" s="127" t="s">
        <v>275</v>
      </c>
      <c r="B113" s="175" t="s">
        <v>274</v>
      </c>
      <c r="C113" s="176"/>
      <c r="D113" s="129"/>
      <c r="E113" s="177"/>
    </row>
    <row r="114" spans="1:5">
      <c r="A114" s="127" t="s">
        <v>276</v>
      </c>
      <c r="B114" s="175" t="s">
        <v>274</v>
      </c>
      <c r="C114" s="176"/>
      <c r="D114" s="129"/>
      <c r="E114" s="177"/>
    </row>
    <row r="115" spans="1:5">
      <c r="A115" s="127" t="s">
        <v>277</v>
      </c>
      <c r="B115" s="175" t="s">
        <v>274</v>
      </c>
      <c r="C115" s="176"/>
      <c r="D115" s="178"/>
      <c r="E115" s="177"/>
    </row>
    <row r="116" spans="1:5">
      <c r="A116" s="151" t="s">
        <v>278</v>
      </c>
      <c r="B116" s="179" t="s">
        <v>279</v>
      </c>
      <c r="C116" s="180"/>
      <c r="D116" s="178">
        <v>1432470.7</v>
      </c>
      <c r="E116" s="181">
        <v>942202.86</v>
      </c>
    </row>
    <row r="117" spans="1:5">
      <c r="A117" s="182"/>
      <c r="B117" s="183" t="s">
        <v>280</v>
      </c>
      <c r="C117" s="180"/>
      <c r="D117" s="178">
        <v>26779.35</v>
      </c>
      <c r="E117" s="178">
        <v>26897.4</v>
      </c>
    </row>
    <row r="118" spans="1:5">
      <c r="A118" s="182"/>
      <c r="B118" s="183" t="s">
        <v>281</v>
      </c>
      <c r="C118" s="180"/>
      <c r="D118" s="178">
        <v>62007</v>
      </c>
      <c r="E118" s="178">
        <v>680918</v>
      </c>
    </row>
    <row r="119" spans="1:5">
      <c r="A119" s="182"/>
      <c r="B119" s="183" t="s">
        <v>282</v>
      </c>
      <c r="C119" s="180"/>
      <c r="D119" s="181"/>
      <c r="E119" s="184"/>
    </row>
    <row r="120" spans="1:5">
      <c r="A120" s="182"/>
      <c r="B120" s="183" t="s">
        <v>283</v>
      </c>
      <c r="C120" s="180"/>
      <c r="D120" s="181"/>
      <c r="E120" s="184"/>
    </row>
    <row r="121" spans="1:5">
      <c r="A121" s="182"/>
      <c r="B121" s="183" t="s">
        <v>284</v>
      </c>
      <c r="C121" s="180"/>
      <c r="D121" s="181"/>
      <c r="E121" s="184"/>
    </row>
    <row r="122" spans="1:5">
      <c r="A122" s="182"/>
      <c r="B122" s="183" t="s">
        <v>285</v>
      </c>
      <c r="C122" s="180"/>
      <c r="D122" s="181"/>
      <c r="E122" s="184"/>
    </row>
    <row r="123" spans="1:5">
      <c r="A123" s="182"/>
      <c r="B123" s="185" t="s">
        <v>286</v>
      </c>
      <c r="C123" s="186"/>
      <c r="D123" s="181"/>
      <c r="E123" s="187"/>
    </row>
    <row r="124" spans="1:5" ht="15.75" thickBot="1">
      <c r="A124" s="188" t="s">
        <v>287</v>
      </c>
      <c r="B124" s="189" t="s">
        <v>288</v>
      </c>
      <c r="C124" s="189"/>
      <c r="D124" s="190"/>
      <c r="E124" s="191"/>
    </row>
    <row r="125" spans="1:5" s="132" customFormat="1" ht="18.75" thickTop="1">
      <c r="A125" s="192" t="s">
        <v>289</v>
      </c>
      <c r="B125" s="193"/>
      <c r="C125" s="193"/>
      <c r="D125" s="160"/>
      <c r="E125" s="160"/>
    </row>
    <row r="126" spans="1:5" s="132" customFormat="1" ht="18">
      <c r="A126" s="192"/>
      <c r="B126" s="193"/>
      <c r="C126" s="193"/>
      <c r="D126" s="194" t="s">
        <v>290</v>
      </c>
      <c r="E126" s="194"/>
    </row>
    <row r="127" spans="1:5" ht="20.25">
      <c r="A127" s="195" t="s">
        <v>291</v>
      </c>
      <c r="B127" s="193"/>
      <c r="C127" s="193"/>
      <c r="D127" s="196" t="s">
        <v>292</v>
      </c>
      <c r="E127" s="196"/>
    </row>
    <row r="128" spans="1:5" s="199" customFormat="1" ht="12.75">
      <c r="A128" s="197" t="s">
        <v>293</v>
      </c>
      <c r="B128" s="159"/>
      <c r="C128" s="159"/>
      <c r="D128" s="198" t="s">
        <v>294</v>
      </c>
      <c r="E128" s="198"/>
    </row>
    <row r="129" spans="1:5" ht="15.75">
      <c r="A129" s="200"/>
      <c r="B129" s="193"/>
      <c r="C129" s="193"/>
      <c r="D129" s="160"/>
      <c r="E129" s="160"/>
    </row>
    <row r="130" spans="1:5" ht="15.75">
      <c r="A130" s="200"/>
      <c r="B130" s="193"/>
      <c r="C130" s="193"/>
      <c r="D130" s="160"/>
      <c r="E130" s="160"/>
    </row>
    <row r="131" spans="1:5" ht="15.75">
      <c r="A131" s="200"/>
      <c r="B131" s="193"/>
      <c r="C131" s="193"/>
      <c r="D131" s="160"/>
      <c r="E131" s="160"/>
    </row>
    <row r="132" spans="1:5" ht="14.25" customHeight="1">
      <c r="A132" s="200"/>
      <c r="B132" s="193"/>
      <c r="C132" s="193"/>
      <c r="D132" s="160"/>
      <c r="E132" s="160"/>
    </row>
    <row r="133" spans="1:5" ht="15.75">
      <c r="A133" s="200"/>
      <c r="B133" s="193"/>
      <c r="C133" s="193"/>
      <c r="D133" s="160"/>
      <c r="E133" s="160"/>
    </row>
    <row r="134" spans="1:5" ht="15.75">
      <c r="A134" s="200"/>
      <c r="B134" s="193"/>
      <c r="C134" s="193"/>
      <c r="D134" s="160"/>
      <c r="E134" s="160"/>
    </row>
    <row r="135" spans="1:5" ht="15.75">
      <c r="A135" s="200"/>
      <c r="B135" s="193"/>
      <c r="C135" s="193"/>
      <c r="D135" s="160"/>
      <c r="E135" s="160"/>
    </row>
    <row r="136" spans="1:5" ht="15.75">
      <c r="A136" s="201" t="s">
        <v>295</v>
      </c>
      <c r="B136" s="193"/>
      <c r="C136" s="193"/>
      <c r="D136" s="202"/>
      <c r="E136" s="202"/>
    </row>
    <row r="137" spans="1:5" ht="15.75">
      <c r="A137" s="203"/>
      <c r="B137" s="193"/>
      <c r="C137" s="193"/>
      <c r="D137" s="160"/>
      <c r="E137" s="160"/>
    </row>
    <row r="138" spans="1:5" ht="15.75">
      <c r="A138" s="203"/>
      <c r="B138" s="193"/>
      <c r="C138" s="193"/>
      <c r="D138" s="160"/>
      <c r="E138" s="160"/>
    </row>
    <row r="139" spans="1:5" ht="15.75">
      <c r="A139" s="203"/>
      <c r="B139" s="193"/>
      <c r="C139" s="193"/>
      <c r="D139" s="160"/>
      <c r="E139" s="160"/>
    </row>
    <row r="140" spans="1:5" ht="15.75">
      <c r="A140" s="203"/>
      <c r="B140" s="193"/>
      <c r="C140" s="193"/>
      <c r="D140" s="160"/>
      <c r="E140" s="160"/>
    </row>
    <row r="141" spans="1:5" ht="15.75">
      <c r="A141" s="203"/>
      <c r="B141" s="193"/>
      <c r="C141" s="193"/>
      <c r="D141" s="160"/>
      <c r="E141" s="160"/>
    </row>
    <row r="142" spans="1:5" ht="15.75">
      <c r="A142" s="203"/>
      <c r="B142" s="193"/>
      <c r="C142" s="193"/>
      <c r="D142" s="160"/>
      <c r="E142" s="160"/>
    </row>
    <row r="143" spans="1:5" ht="15.75">
      <c r="A143" s="203"/>
      <c r="B143" s="193"/>
      <c r="C143" s="193"/>
      <c r="D143" s="160"/>
      <c r="E143" s="160"/>
    </row>
    <row r="144" spans="1:5" ht="15.75">
      <c r="A144" s="203"/>
      <c r="B144" s="193"/>
      <c r="C144" s="193"/>
      <c r="D144" s="160"/>
      <c r="E144" s="160"/>
    </row>
    <row r="145" spans="1:5" ht="15.75">
      <c r="A145" s="203"/>
      <c r="B145" s="193"/>
      <c r="C145" s="193"/>
      <c r="D145" s="160"/>
      <c r="E145" s="160"/>
    </row>
    <row r="146" spans="1:5" ht="15.75">
      <c r="A146" s="203"/>
      <c r="B146" s="193"/>
      <c r="C146" s="193"/>
      <c r="D146" s="160"/>
      <c r="E146" s="160"/>
    </row>
    <row r="147" spans="1:5" ht="15.75">
      <c r="A147" s="203"/>
      <c r="B147" s="193"/>
      <c r="C147" s="193"/>
      <c r="D147" s="160"/>
      <c r="E147" s="160"/>
    </row>
    <row r="148" spans="1:5" ht="15.75">
      <c r="A148" s="203"/>
      <c r="B148" s="193"/>
      <c r="C148" s="193"/>
      <c r="D148" s="160"/>
      <c r="E148" s="160"/>
    </row>
    <row r="149" spans="1:5" ht="15.75">
      <c r="A149" s="203"/>
      <c r="B149" s="193"/>
      <c r="C149" s="193"/>
      <c r="D149" s="160"/>
      <c r="E149" s="160"/>
    </row>
    <row r="150" spans="1:5" ht="15.75">
      <c r="A150" s="203"/>
      <c r="B150" s="193"/>
      <c r="C150" s="193"/>
      <c r="D150" s="160"/>
      <c r="E150" s="160"/>
    </row>
    <row r="151" spans="1:5" ht="15.75">
      <c r="A151" s="203"/>
      <c r="B151" s="193"/>
      <c r="C151" s="193"/>
      <c r="D151" s="160"/>
      <c r="E151" s="160"/>
    </row>
    <row r="152" spans="1:5" ht="15.75">
      <c r="A152" s="203"/>
      <c r="B152" s="193"/>
      <c r="C152" s="193"/>
      <c r="D152" s="160"/>
      <c r="E152" s="160"/>
    </row>
    <row r="153" spans="1:5" ht="15.75">
      <c r="A153" s="203"/>
      <c r="B153" s="193"/>
      <c r="C153" s="193"/>
      <c r="D153" s="160"/>
      <c r="E153" s="160"/>
    </row>
    <row r="154" spans="1:5" ht="15.75">
      <c r="A154" s="203"/>
      <c r="B154" s="193"/>
      <c r="C154" s="193"/>
      <c r="D154" s="160"/>
      <c r="E154" s="160"/>
    </row>
    <row r="155" spans="1:5" ht="15.75">
      <c r="A155" s="203"/>
      <c r="B155" s="193"/>
      <c r="C155" s="193"/>
      <c r="D155" s="160"/>
      <c r="E155" s="160"/>
    </row>
    <row r="156" spans="1:5" ht="15.75">
      <c r="A156" s="203"/>
      <c r="B156" s="193"/>
      <c r="C156" s="193"/>
      <c r="D156" s="160"/>
      <c r="E156" s="160"/>
    </row>
    <row r="157" spans="1:5" ht="15.75">
      <c r="A157" s="203"/>
      <c r="B157" s="193"/>
      <c r="C157" s="193"/>
      <c r="D157" s="160"/>
      <c r="E157" s="160"/>
    </row>
    <row r="158" spans="1:5" ht="15.75">
      <c r="A158" s="203"/>
      <c r="B158" s="193"/>
      <c r="C158" s="193"/>
      <c r="D158" s="160"/>
      <c r="E158" s="160"/>
    </row>
    <row r="159" spans="1:5" ht="15.75">
      <c r="A159" s="203"/>
      <c r="B159" s="193"/>
      <c r="C159" s="193"/>
      <c r="D159" s="160"/>
      <c r="E159" s="160"/>
    </row>
    <row r="160" spans="1:5" ht="15.75">
      <c r="A160" s="203"/>
      <c r="B160" s="193"/>
      <c r="C160" s="193"/>
      <c r="D160" s="160"/>
      <c r="E160" s="160"/>
    </row>
    <row r="161" spans="1:5" ht="16.5" customHeight="1">
      <c r="A161" s="204"/>
      <c r="B161" s="193"/>
      <c r="C161" s="193"/>
      <c r="D161" s="205"/>
      <c r="E161" s="205"/>
    </row>
    <row r="162" spans="1:5" ht="18" customHeight="1">
      <c r="A162" s="206"/>
    </row>
    <row r="163" spans="1:5" ht="18" customHeight="1">
      <c r="A163" s="206"/>
    </row>
    <row r="164" spans="1:5" ht="18" customHeight="1">
      <c r="A164" s="206"/>
    </row>
    <row r="165" spans="1:5">
      <c r="A165" s="206"/>
    </row>
    <row r="166" spans="1:5">
      <c r="A166" s="206"/>
    </row>
    <row r="173" spans="1:5">
      <c r="D173" s="106"/>
      <c r="E173" s="10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49"/>
  <sheetViews>
    <sheetView topLeftCell="A10" workbookViewId="0">
      <selection activeCell="I20" sqref="I20"/>
    </sheetView>
  </sheetViews>
  <sheetFormatPr defaultRowHeight="12.75"/>
  <cols>
    <col min="1" max="1" width="55.5703125" style="44" customWidth="1"/>
    <col min="2" max="2" width="4" style="214" customWidth="1"/>
    <col min="3" max="3" width="4.42578125" style="44" customWidth="1"/>
    <col min="4" max="4" width="19.5703125" style="43" customWidth="1"/>
    <col min="5" max="5" width="18.85546875" style="43" customWidth="1"/>
    <col min="6" max="6" width="8.140625" style="44" customWidth="1"/>
    <col min="7" max="256" width="9.140625" style="44"/>
    <col min="257" max="257" width="55.5703125" style="44" customWidth="1"/>
    <col min="258" max="258" width="4" style="44" customWidth="1"/>
    <col min="259" max="259" width="4.42578125" style="44" customWidth="1"/>
    <col min="260" max="260" width="19.5703125" style="44" customWidth="1"/>
    <col min="261" max="261" width="18.85546875" style="44" customWidth="1"/>
    <col min="262" max="262" width="8.140625" style="44" customWidth="1"/>
    <col min="263" max="512" width="9.140625" style="44"/>
    <col min="513" max="513" width="55.5703125" style="44" customWidth="1"/>
    <col min="514" max="514" width="4" style="44" customWidth="1"/>
    <col min="515" max="515" width="4.42578125" style="44" customWidth="1"/>
    <col min="516" max="516" width="19.5703125" style="44" customWidth="1"/>
    <col min="517" max="517" width="18.85546875" style="44" customWidth="1"/>
    <col min="518" max="518" width="8.140625" style="44" customWidth="1"/>
    <col min="519" max="768" width="9.140625" style="44"/>
    <col min="769" max="769" width="55.5703125" style="44" customWidth="1"/>
    <col min="770" max="770" width="4" style="44" customWidth="1"/>
    <col min="771" max="771" width="4.42578125" style="44" customWidth="1"/>
    <col min="772" max="772" width="19.5703125" style="44" customWidth="1"/>
    <col min="773" max="773" width="18.85546875" style="44" customWidth="1"/>
    <col min="774" max="774" width="8.140625" style="44" customWidth="1"/>
    <col min="775" max="1024" width="9.140625" style="44"/>
    <col min="1025" max="1025" width="55.5703125" style="44" customWidth="1"/>
    <col min="1026" max="1026" width="4" style="44" customWidth="1"/>
    <col min="1027" max="1027" width="4.42578125" style="44" customWidth="1"/>
    <col min="1028" max="1028" width="19.5703125" style="44" customWidth="1"/>
    <col min="1029" max="1029" width="18.85546875" style="44" customWidth="1"/>
    <col min="1030" max="1030" width="8.140625" style="44" customWidth="1"/>
    <col min="1031" max="1280" width="9.140625" style="44"/>
    <col min="1281" max="1281" width="55.5703125" style="44" customWidth="1"/>
    <col min="1282" max="1282" width="4" style="44" customWidth="1"/>
    <col min="1283" max="1283" width="4.42578125" style="44" customWidth="1"/>
    <col min="1284" max="1284" width="19.5703125" style="44" customWidth="1"/>
    <col min="1285" max="1285" width="18.85546875" style="44" customWidth="1"/>
    <col min="1286" max="1286" width="8.140625" style="44" customWidth="1"/>
    <col min="1287" max="1536" width="9.140625" style="44"/>
    <col min="1537" max="1537" width="55.5703125" style="44" customWidth="1"/>
    <col min="1538" max="1538" width="4" style="44" customWidth="1"/>
    <col min="1539" max="1539" width="4.42578125" style="44" customWidth="1"/>
    <col min="1540" max="1540" width="19.5703125" style="44" customWidth="1"/>
    <col min="1541" max="1541" width="18.85546875" style="44" customWidth="1"/>
    <col min="1542" max="1542" width="8.140625" style="44" customWidth="1"/>
    <col min="1543" max="1792" width="9.140625" style="44"/>
    <col min="1793" max="1793" width="55.5703125" style="44" customWidth="1"/>
    <col min="1794" max="1794" width="4" style="44" customWidth="1"/>
    <col min="1795" max="1795" width="4.42578125" style="44" customWidth="1"/>
    <col min="1796" max="1796" width="19.5703125" style="44" customWidth="1"/>
    <col min="1797" max="1797" width="18.85546875" style="44" customWidth="1"/>
    <col min="1798" max="1798" width="8.140625" style="44" customWidth="1"/>
    <col min="1799" max="2048" width="9.140625" style="44"/>
    <col min="2049" max="2049" width="55.5703125" style="44" customWidth="1"/>
    <col min="2050" max="2050" width="4" style="44" customWidth="1"/>
    <col min="2051" max="2051" width="4.42578125" style="44" customWidth="1"/>
    <col min="2052" max="2052" width="19.5703125" style="44" customWidth="1"/>
    <col min="2053" max="2053" width="18.85546875" style="44" customWidth="1"/>
    <col min="2054" max="2054" width="8.140625" style="44" customWidth="1"/>
    <col min="2055" max="2304" width="9.140625" style="44"/>
    <col min="2305" max="2305" width="55.5703125" style="44" customWidth="1"/>
    <col min="2306" max="2306" width="4" style="44" customWidth="1"/>
    <col min="2307" max="2307" width="4.42578125" style="44" customWidth="1"/>
    <col min="2308" max="2308" width="19.5703125" style="44" customWidth="1"/>
    <col min="2309" max="2309" width="18.85546875" style="44" customWidth="1"/>
    <col min="2310" max="2310" width="8.140625" style="44" customWidth="1"/>
    <col min="2311" max="2560" width="9.140625" style="44"/>
    <col min="2561" max="2561" width="55.5703125" style="44" customWidth="1"/>
    <col min="2562" max="2562" width="4" style="44" customWidth="1"/>
    <col min="2563" max="2563" width="4.42578125" style="44" customWidth="1"/>
    <col min="2564" max="2564" width="19.5703125" style="44" customWidth="1"/>
    <col min="2565" max="2565" width="18.85546875" style="44" customWidth="1"/>
    <col min="2566" max="2566" width="8.140625" style="44" customWidth="1"/>
    <col min="2567" max="2816" width="9.140625" style="44"/>
    <col min="2817" max="2817" width="55.5703125" style="44" customWidth="1"/>
    <col min="2818" max="2818" width="4" style="44" customWidth="1"/>
    <col min="2819" max="2819" width="4.42578125" style="44" customWidth="1"/>
    <col min="2820" max="2820" width="19.5703125" style="44" customWidth="1"/>
    <col min="2821" max="2821" width="18.85546875" style="44" customWidth="1"/>
    <col min="2822" max="2822" width="8.140625" style="44" customWidth="1"/>
    <col min="2823" max="3072" width="9.140625" style="44"/>
    <col min="3073" max="3073" width="55.5703125" style="44" customWidth="1"/>
    <col min="3074" max="3074" width="4" style="44" customWidth="1"/>
    <col min="3075" max="3075" width="4.42578125" style="44" customWidth="1"/>
    <col min="3076" max="3076" width="19.5703125" style="44" customWidth="1"/>
    <col min="3077" max="3077" width="18.85546875" style="44" customWidth="1"/>
    <col min="3078" max="3078" width="8.140625" style="44" customWidth="1"/>
    <col min="3079" max="3328" width="9.140625" style="44"/>
    <col min="3329" max="3329" width="55.5703125" style="44" customWidth="1"/>
    <col min="3330" max="3330" width="4" style="44" customWidth="1"/>
    <col min="3331" max="3331" width="4.42578125" style="44" customWidth="1"/>
    <col min="3332" max="3332" width="19.5703125" style="44" customWidth="1"/>
    <col min="3333" max="3333" width="18.85546875" style="44" customWidth="1"/>
    <col min="3334" max="3334" width="8.140625" style="44" customWidth="1"/>
    <col min="3335" max="3584" width="9.140625" style="44"/>
    <col min="3585" max="3585" width="55.5703125" style="44" customWidth="1"/>
    <col min="3586" max="3586" width="4" style="44" customWidth="1"/>
    <col min="3587" max="3587" width="4.42578125" style="44" customWidth="1"/>
    <col min="3588" max="3588" width="19.5703125" style="44" customWidth="1"/>
    <col min="3589" max="3589" width="18.85546875" style="44" customWidth="1"/>
    <col min="3590" max="3590" width="8.140625" style="44" customWidth="1"/>
    <col min="3591" max="3840" width="9.140625" style="44"/>
    <col min="3841" max="3841" width="55.5703125" style="44" customWidth="1"/>
    <col min="3842" max="3842" width="4" style="44" customWidth="1"/>
    <col min="3843" max="3843" width="4.42578125" style="44" customWidth="1"/>
    <col min="3844" max="3844" width="19.5703125" style="44" customWidth="1"/>
    <col min="3845" max="3845" width="18.85546875" style="44" customWidth="1"/>
    <col min="3846" max="3846" width="8.140625" style="44" customWidth="1"/>
    <col min="3847" max="4096" width="9.140625" style="44"/>
    <col min="4097" max="4097" width="55.5703125" style="44" customWidth="1"/>
    <col min="4098" max="4098" width="4" style="44" customWidth="1"/>
    <col min="4099" max="4099" width="4.42578125" style="44" customWidth="1"/>
    <col min="4100" max="4100" width="19.5703125" style="44" customWidth="1"/>
    <col min="4101" max="4101" width="18.85546875" style="44" customWidth="1"/>
    <col min="4102" max="4102" width="8.140625" style="44" customWidth="1"/>
    <col min="4103" max="4352" width="9.140625" style="44"/>
    <col min="4353" max="4353" width="55.5703125" style="44" customWidth="1"/>
    <col min="4354" max="4354" width="4" style="44" customWidth="1"/>
    <col min="4355" max="4355" width="4.42578125" style="44" customWidth="1"/>
    <col min="4356" max="4356" width="19.5703125" style="44" customWidth="1"/>
    <col min="4357" max="4357" width="18.85546875" style="44" customWidth="1"/>
    <col min="4358" max="4358" width="8.140625" style="44" customWidth="1"/>
    <col min="4359" max="4608" width="9.140625" style="44"/>
    <col min="4609" max="4609" width="55.5703125" style="44" customWidth="1"/>
    <col min="4610" max="4610" width="4" style="44" customWidth="1"/>
    <col min="4611" max="4611" width="4.42578125" style="44" customWidth="1"/>
    <col min="4612" max="4612" width="19.5703125" style="44" customWidth="1"/>
    <col min="4613" max="4613" width="18.85546875" style="44" customWidth="1"/>
    <col min="4614" max="4614" width="8.140625" style="44" customWidth="1"/>
    <col min="4615" max="4864" width="9.140625" style="44"/>
    <col min="4865" max="4865" width="55.5703125" style="44" customWidth="1"/>
    <col min="4866" max="4866" width="4" style="44" customWidth="1"/>
    <col min="4867" max="4867" width="4.42578125" style="44" customWidth="1"/>
    <col min="4868" max="4868" width="19.5703125" style="44" customWidth="1"/>
    <col min="4869" max="4869" width="18.85546875" style="44" customWidth="1"/>
    <col min="4870" max="4870" width="8.140625" style="44" customWidth="1"/>
    <col min="4871" max="5120" width="9.140625" style="44"/>
    <col min="5121" max="5121" width="55.5703125" style="44" customWidth="1"/>
    <col min="5122" max="5122" width="4" style="44" customWidth="1"/>
    <col min="5123" max="5123" width="4.42578125" style="44" customWidth="1"/>
    <col min="5124" max="5124" width="19.5703125" style="44" customWidth="1"/>
    <col min="5125" max="5125" width="18.85546875" style="44" customWidth="1"/>
    <col min="5126" max="5126" width="8.140625" style="44" customWidth="1"/>
    <col min="5127" max="5376" width="9.140625" style="44"/>
    <col min="5377" max="5377" width="55.5703125" style="44" customWidth="1"/>
    <col min="5378" max="5378" width="4" style="44" customWidth="1"/>
    <col min="5379" max="5379" width="4.42578125" style="44" customWidth="1"/>
    <col min="5380" max="5380" width="19.5703125" style="44" customWidth="1"/>
    <col min="5381" max="5381" width="18.85546875" style="44" customWidth="1"/>
    <col min="5382" max="5382" width="8.140625" style="44" customWidth="1"/>
    <col min="5383" max="5632" width="9.140625" style="44"/>
    <col min="5633" max="5633" width="55.5703125" style="44" customWidth="1"/>
    <col min="5634" max="5634" width="4" style="44" customWidth="1"/>
    <col min="5635" max="5635" width="4.42578125" style="44" customWidth="1"/>
    <col min="5636" max="5636" width="19.5703125" style="44" customWidth="1"/>
    <col min="5637" max="5637" width="18.85546875" style="44" customWidth="1"/>
    <col min="5638" max="5638" width="8.140625" style="44" customWidth="1"/>
    <col min="5639" max="5888" width="9.140625" style="44"/>
    <col min="5889" max="5889" width="55.5703125" style="44" customWidth="1"/>
    <col min="5890" max="5890" width="4" style="44" customWidth="1"/>
    <col min="5891" max="5891" width="4.42578125" style="44" customWidth="1"/>
    <col min="5892" max="5892" width="19.5703125" style="44" customWidth="1"/>
    <col min="5893" max="5893" width="18.85546875" style="44" customWidth="1"/>
    <col min="5894" max="5894" width="8.140625" style="44" customWidth="1"/>
    <col min="5895" max="6144" width="9.140625" style="44"/>
    <col min="6145" max="6145" width="55.5703125" style="44" customWidth="1"/>
    <col min="6146" max="6146" width="4" style="44" customWidth="1"/>
    <col min="6147" max="6147" width="4.42578125" style="44" customWidth="1"/>
    <col min="6148" max="6148" width="19.5703125" style="44" customWidth="1"/>
    <col min="6149" max="6149" width="18.85546875" style="44" customWidth="1"/>
    <col min="6150" max="6150" width="8.140625" style="44" customWidth="1"/>
    <col min="6151" max="6400" width="9.140625" style="44"/>
    <col min="6401" max="6401" width="55.5703125" style="44" customWidth="1"/>
    <col min="6402" max="6402" width="4" style="44" customWidth="1"/>
    <col min="6403" max="6403" width="4.42578125" style="44" customWidth="1"/>
    <col min="6404" max="6404" width="19.5703125" style="44" customWidth="1"/>
    <col min="6405" max="6405" width="18.85546875" style="44" customWidth="1"/>
    <col min="6406" max="6406" width="8.140625" style="44" customWidth="1"/>
    <col min="6407" max="6656" width="9.140625" style="44"/>
    <col min="6657" max="6657" width="55.5703125" style="44" customWidth="1"/>
    <col min="6658" max="6658" width="4" style="44" customWidth="1"/>
    <col min="6659" max="6659" width="4.42578125" style="44" customWidth="1"/>
    <col min="6660" max="6660" width="19.5703125" style="44" customWidth="1"/>
    <col min="6661" max="6661" width="18.85546875" style="44" customWidth="1"/>
    <col min="6662" max="6662" width="8.140625" style="44" customWidth="1"/>
    <col min="6663" max="6912" width="9.140625" style="44"/>
    <col min="6913" max="6913" width="55.5703125" style="44" customWidth="1"/>
    <col min="6914" max="6914" width="4" style="44" customWidth="1"/>
    <col min="6915" max="6915" width="4.42578125" style="44" customWidth="1"/>
    <col min="6916" max="6916" width="19.5703125" style="44" customWidth="1"/>
    <col min="6917" max="6917" width="18.85546875" style="44" customWidth="1"/>
    <col min="6918" max="6918" width="8.140625" style="44" customWidth="1"/>
    <col min="6919" max="7168" width="9.140625" style="44"/>
    <col min="7169" max="7169" width="55.5703125" style="44" customWidth="1"/>
    <col min="7170" max="7170" width="4" style="44" customWidth="1"/>
    <col min="7171" max="7171" width="4.42578125" style="44" customWidth="1"/>
    <col min="7172" max="7172" width="19.5703125" style="44" customWidth="1"/>
    <col min="7173" max="7173" width="18.85546875" style="44" customWidth="1"/>
    <col min="7174" max="7174" width="8.140625" style="44" customWidth="1"/>
    <col min="7175" max="7424" width="9.140625" style="44"/>
    <col min="7425" max="7425" width="55.5703125" style="44" customWidth="1"/>
    <col min="7426" max="7426" width="4" style="44" customWidth="1"/>
    <col min="7427" max="7427" width="4.42578125" style="44" customWidth="1"/>
    <col min="7428" max="7428" width="19.5703125" style="44" customWidth="1"/>
    <col min="7429" max="7429" width="18.85546875" style="44" customWidth="1"/>
    <col min="7430" max="7430" width="8.140625" style="44" customWidth="1"/>
    <col min="7431" max="7680" width="9.140625" style="44"/>
    <col min="7681" max="7681" width="55.5703125" style="44" customWidth="1"/>
    <col min="7682" max="7682" width="4" style="44" customWidth="1"/>
    <col min="7683" max="7683" width="4.42578125" style="44" customWidth="1"/>
    <col min="7684" max="7684" width="19.5703125" style="44" customWidth="1"/>
    <col min="7685" max="7685" width="18.85546875" style="44" customWidth="1"/>
    <col min="7686" max="7686" width="8.140625" style="44" customWidth="1"/>
    <col min="7687" max="7936" width="9.140625" style="44"/>
    <col min="7937" max="7937" width="55.5703125" style="44" customWidth="1"/>
    <col min="7938" max="7938" width="4" style="44" customWidth="1"/>
    <col min="7939" max="7939" width="4.42578125" style="44" customWidth="1"/>
    <col min="7940" max="7940" width="19.5703125" style="44" customWidth="1"/>
    <col min="7941" max="7941" width="18.85546875" style="44" customWidth="1"/>
    <col min="7942" max="7942" width="8.140625" style="44" customWidth="1"/>
    <col min="7943" max="8192" width="9.140625" style="44"/>
    <col min="8193" max="8193" width="55.5703125" style="44" customWidth="1"/>
    <col min="8194" max="8194" width="4" style="44" customWidth="1"/>
    <col min="8195" max="8195" width="4.42578125" style="44" customWidth="1"/>
    <col min="8196" max="8196" width="19.5703125" style="44" customWidth="1"/>
    <col min="8197" max="8197" width="18.85546875" style="44" customWidth="1"/>
    <col min="8198" max="8198" width="8.140625" style="44" customWidth="1"/>
    <col min="8199" max="8448" width="9.140625" style="44"/>
    <col min="8449" max="8449" width="55.5703125" style="44" customWidth="1"/>
    <col min="8450" max="8450" width="4" style="44" customWidth="1"/>
    <col min="8451" max="8451" width="4.42578125" style="44" customWidth="1"/>
    <col min="8452" max="8452" width="19.5703125" style="44" customWidth="1"/>
    <col min="8453" max="8453" width="18.85546875" style="44" customWidth="1"/>
    <col min="8454" max="8454" width="8.140625" style="44" customWidth="1"/>
    <col min="8455" max="8704" width="9.140625" style="44"/>
    <col min="8705" max="8705" width="55.5703125" style="44" customWidth="1"/>
    <col min="8706" max="8706" width="4" style="44" customWidth="1"/>
    <col min="8707" max="8707" width="4.42578125" style="44" customWidth="1"/>
    <col min="8708" max="8708" width="19.5703125" style="44" customWidth="1"/>
    <col min="8709" max="8709" width="18.85546875" style="44" customWidth="1"/>
    <col min="8710" max="8710" width="8.140625" style="44" customWidth="1"/>
    <col min="8711" max="8960" width="9.140625" style="44"/>
    <col min="8961" max="8961" width="55.5703125" style="44" customWidth="1"/>
    <col min="8962" max="8962" width="4" style="44" customWidth="1"/>
    <col min="8963" max="8963" width="4.42578125" style="44" customWidth="1"/>
    <col min="8964" max="8964" width="19.5703125" style="44" customWidth="1"/>
    <col min="8965" max="8965" width="18.85546875" style="44" customWidth="1"/>
    <col min="8966" max="8966" width="8.140625" style="44" customWidth="1"/>
    <col min="8967" max="9216" width="9.140625" style="44"/>
    <col min="9217" max="9217" width="55.5703125" style="44" customWidth="1"/>
    <col min="9218" max="9218" width="4" style="44" customWidth="1"/>
    <col min="9219" max="9219" width="4.42578125" style="44" customWidth="1"/>
    <col min="9220" max="9220" width="19.5703125" style="44" customWidth="1"/>
    <col min="9221" max="9221" width="18.85546875" style="44" customWidth="1"/>
    <col min="9222" max="9222" width="8.140625" style="44" customWidth="1"/>
    <col min="9223" max="9472" width="9.140625" style="44"/>
    <col min="9473" max="9473" width="55.5703125" style="44" customWidth="1"/>
    <col min="9474" max="9474" width="4" style="44" customWidth="1"/>
    <col min="9475" max="9475" width="4.42578125" style="44" customWidth="1"/>
    <col min="9476" max="9476" width="19.5703125" style="44" customWidth="1"/>
    <col min="9477" max="9477" width="18.85546875" style="44" customWidth="1"/>
    <col min="9478" max="9478" width="8.140625" style="44" customWidth="1"/>
    <col min="9479" max="9728" width="9.140625" style="44"/>
    <col min="9729" max="9729" width="55.5703125" style="44" customWidth="1"/>
    <col min="9730" max="9730" width="4" style="44" customWidth="1"/>
    <col min="9731" max="9731" width="4.42578125" style="44" customWidth="1"/>
    <col min="9732" max="9732" width="19.5703125" style="44" customWidth="1"/>
    <col min="9733" max="9733" width="18.85546875" style="44" customWidth="1"/>
    <col min="9734" max="9734" width="8.140625" style="44" customWidth="1"/>
    <col min="9735" max="9984" width="9.140625" style="44"/>
    <col min="9985" max="9985" width="55.5703125" style="44" customWidth="1"/>
    <col min="9986" max="9986" width="4" style="44" customWidth="1"/>
    <col min="9987" max="9987" width="4.42578125" style="44" customWidth="1"/>
    <col min="9988" max="9988" width="19.5703125" style="44" customWidth="1"/>
    <col min="9989" max="9989" width="18.85546875" style="44" customWidth="1"/>
    <col min="9990" max="9990" width="8.140625" style="44" customWidth="1"/>
    <col min="9991" max="10240" width="9.140625" style="44"/>
    <col min="10241" max="10241" width="55.5703125" style="44" customWidth="1"/>
    <col min="10242" max="10242" width="4" style="44" customWidth="1"/>
    <col min="10243" max="10243" width="4.42578125" style="44" customWidth="1"/>
    <col min="10244" max="10244" width="19.5703125" style="44" customWidth="1"/>
    <col min="10245" max="10245" width="18.85546875" style="44" customWidth="1"/>
    <col min="10246" max="10246" width="8.140625" style="44" customWidth="1"/>
    <col min="10247" max="10496" width="9.140625" style="44"/>
    <col min="10497" max="10497" width="55.5703125" style="44" customWidth="1"/>
    <col min="10498" max="10498" width="4" style="44" customWidth="1"/>
    <col min="10499" max="10499" width="4.42578125" style="44" customWidth="1"/>
    <col min="10500" max="10500" width="19.5703125" style="44" customWidth="1"/>
    <col min="10501" max="10501" width="18.85546875" style="44" customWidth="1"/>
    <col min="10502" max="10502" width="8.140625" style="44" customWidth="1"/>
    <col min="10503" max="10752" width="9.140625" style="44"/>
    <col min="10753" max="10753" width="55.5703125" style="44" customWidth="1"/>
    <col min="10754" max="10754" width="4" style="44" customWidth="1"/>
    <col min="10755" max="10755" width="4.42578125" style="44" customWidth="1"/>
    <col min="10756" max="10756" width="19.5703125" style="44" customWidth="1"/>
    <col min="10757" max="10757" width="18.85546875" style="44" customWidth="1"/>
    <col min="10758" max="10758" width="8.140625" style="44" customWidth="1"/>
    <col min="10759" max="11008" width="9.140625" style="44"/>
    <col min="11009" max="11009" width="55.5703125" style="44" customWidth="1"/>
    <col min="11010" max="11010" width="4" style="44" customWidth="1"/>
    <col min="11011" max="11011" width="4.42578125" style="44" customWidth="1"/>
    <col min="11012" max="11012" width="19.5703125" style="44" customWidth="1"/>
    <col min="11013" max="11013" width="18.85546875" style="44" customWidth="1"/>
    <col min="11014" max="11014" width="8.140625" style="44" customWidth="1"/>
    <col min="11015" max="11264" width="9.140625" style="44"/>
    <col min="11265" max="11265" width="55.5703125" style="44" customWidth="1"/>
    <col min="11266" max="11266" width="4" style="44" customWidth="1"/>
    <col min="11267" max="11267" width="4.42578125" style="44" customWidth="1"/>
    <col min="11268" max="11268" width="19.5703125" style="44" customWidth="1"/>
    <col min="11269" max="11269" width="18.85546875" style="44" customWidth="1"/>
    <col min="11270" max="11270" width="8.140625" style="44" customWidth="1"/>
    <col min="11271" max="11520" width="9.140625" style="44"/>
    <col min="11521" max="11521" width="55.5703125" style="44" customWidth="1"/>
    <col min="11522" max="11522" width="4" style="44" customWidth="1"/>
    <col min="11523" max="11523" width="4.42578125" style="44" customWidth="1"/>
    <col min="11524" max="11524" width="19.5703125" style="44" customWidth="1"/>
    <col min="11525" max="11525" width="18.85546875" style="44" customWidth="1"/>
    <col min="11526" max="11526" width="8.140625" style="44" customWidth="1"/>
    <col min="11527" max="11776" width="9.140625" style="44"/>
    <col min="11777" max="11777" width="55.5703125" style="44" customWidth="1"/>
    <col min="11778" max="11778" width="4" style="44" customWidth="1"/>
    <col min="11779" max="11779" width="4.42578125" style="44" customWidth="1"/>
    <col min="11780" max="11780" width="19.5703125" style="44" customWidth="1"/>
    <col min="11781" max="11781" width="18.85546875" style="44" customWidth="1"/>
    <col min="11782" max="11782" width="8.140625" style="44" customWidth="1"/>
    <col min="11783" max="12032" width="9.140625" style="44"/>
    <col min="12033" max="12033" width="55.5703125" style="44" customWidth="1"/>
    <col min="12034" max="12034" width="4" style="44" customWidth="1"/>
    <col min="12035" max="12035" width="4.42578125" style="44" customWidth="1"/>
    <col min="12036" max="12036" width="19.5703125" style="44" customWidth="1"/>
    <col min="12037" max="12037" width="18.85546875" style="44" customWidth="1"/>
    <col min="12038" max="12038" width="8.140625" style="44" customWidth="1"/>
    <col min="12039" max="12288" width="9.140625" style="44"/>
    <col min="12289" max="12289" width="55.5703125" style="44" customWidth="1"/>
    <col min="12290" max="12290" width="4" style="44" customWidth="1"/>
    <col min="12291" max="12291" width="4.42578125" style="44" customWidth="1"/>
    <col min="12292" max="12292" width="19.5703125" style="44" customWidth="1"/>
    <col min="12293" max="12293" width="18.85546875" style="44" customWidth="1"/>
    <col min="12294" max="12294" width="8.140625" style="44" customWidth="1"/>
    <col min="12295" max="12544" width="9.140625" style="44"/>
    <col min="12545" max="12545" width="55.5703125" style="44" customWidth="1"/>
    <col min="12546" max="12546" width="4" style="44" customWidth="1"/>
    <col min="12547" max="12547" width="4.42578125" style="44" customWidth="1"/>
    <col min="12548" max="12548" width="19.5703125" style="44" customWidth="1"/>
    <col min="12549" max="12549" width="18.85546875" style="44" customWidth="1"/>
    <col min="12550" max="12550" width="8.140625" style="44" customWidth="1"/>
    <col min="12551" max="12800" width="9.140625" style="44"/>
    <col min="12801" max="12801" width="55.5703125" style="44" customWidth="1"/>
    <col min="12802" max="12802" width="4" style="44" customWidth="1"/>
    <col min="12803" max="12803" width="4.42578125" style="44" customWidth="1"/>
    <col min="12804" max="12804" width="19.5703125" style="44" customWidth="1"/>
    <col min="12805" max="12805" width="18.85546875" style="44" customWidth="1"/>
    <col min="12806" max="12806" width="8.140625" style="44" customWidth="1"/>
    <col min="12807" max="13056" width="9.140625" style="44"/>
    <col min="13057" max="13057" width="55.5703125" style="44" customWidth="1"/>
    <col min="13058" max="13058" width="4" style="44" customWidth="1"/>
    <col min="13059" max="13059" width="4.42578125" style="44" customWidth="1"/>
    <col min="13060" max="13060" width="19.5703125" style="44" customWidth="1"/>
    <col min="13061" max="13061" width="18.85546875" style="44" customWidth="1"/>
    <col min="13062" max="13062" width="8.140625" style="44" customWidth="1"/>
    <col min="13063" max="13312" width="9.140625" style="44"/>
    <col min="13313" max="13313" width="55.5703125" style="44" customWidth="1"/>
    <col min="13314" max="13314" width="4" style="44" customWidth="1"/>
    <col min="13315" max="13315" width="4.42578125" style="44" customWidth="1"/>
    <col min="13316" max="13316" width="19.5703125" style="44" customWidth="1"/>
    <col min="13317" max="13317" width="18.85546875" style="44" customWidth="1"/>
    <col min="13318" max="13318" width="8.140625" style="44" customWidth="1"/>
    <col min="13319" max="13568" width="9.140625" style="44"/>
    <col min="13569" max="13569" width="55.5703125" style="44" customWidth="1"/>
    <col min="13570" max="13570" width="4" style="44" customWidth="1"/>
    <col min="13571" max="13571" width="4.42578125" style="44" customWidth="1"/>
    <col min="13572" max="13572" width="19.5703125" style="44" customWidth="1"/>
    <col min="13573" max="13573" width="18.85546875" style="44" customWidth="1"/>
    <col min="13574" max="13574" width="8.140625" style="44" customWidth="1"/>
    <col min="13575" max="13824" width="9.140625" style="44"/>
    <col min="13825" max="13825" width="55.5703125" style="44" customWidth="1"/>
    <col min="13826" max="13826" width="4" style="44" customWidth="1"/>
    <col min="13827" max="13827" width="4.42578125" style="44" customWidth="1"/>
    <col min="13828" max="13828" width="19.5703125" style="44" customWidth="1"/>
    <col min="13829" max="13829" width="18.85546875" style="44" customWidth="1"/>
    <col min="13830" max="13830" width="8.140625" style="44" customWidth="1"/>
    <col min="13831" max="14080" width="9.140625" style="44"/>
    <col min="14081" max="14081" width="55.5703125" style="44" customWidth="1"/>
    <col min="14082" max="14082" width="4" style="44" customWidth="1"/>
    <col min="14083" max="14083" width="4.42578125" style="44" customWidth="1"/>
    <col min="14084" max="14084" width="19.5703125" style="44" customWidth="1"/>
    <col min="14085" max="14085" width="18.85546875" style="44" customWidth="1"/>
    <col min="14086" max="14086" width="8.140625" style="44" customWidth="1"/>
    <col min="14087" max="14336" width="9.140625" style="44"/>
    <col min="14337" max="14337" width="55.5703125" style="44" customWidth="1"/>
    <col min="14338" max="14338" width="4" style="44" customWidth="1"/>
    <col min="14339" max="14339" width="4.42578125" style="44" customWidth="1"/>
    <col min="14340" max="14340" width="19.5703125" style="44" customWidth="1"/>
    <col min="14341" max="14341" width="18.85546875" style="44" customWidth="1"/>
    <col min="14342" max="14342" width="8.140625" style="44" customWidth="1"/>
    <col min="14343" max="14592" width="9.140625" style="44"/>
    <col min="14593" max="14593" width="55.5703125" style="44" customWidth="1"/>
    <col min="14594" max="14594" width="4" style="44" customWidth="1"/>
    <col min="14595" max="14595" width="4.42578125" style="44" customWidth="1"/>
    <col min="14596" max="14596" width="19.5703125" style="44" customWidth="1"/>
    <col min="14597" max="14597" width="18.85546875" style="44" customWidth="1"/>
    <col min="14598" max="14598" width="8.140625" style="44" customWidth="1"/>
    <col min="14599" max="14848" width="9.140625" style="44"/>
    <col min="14849" max="14849" width="55.5703125" style="44" customWidth="1"/>
    <col min="14850" max="14850" width="4" style="44" customWidth="1"/>
    <col min="14851" max="14851" width="4.42578125" style="44" customWidth="1"/>
    <col min="14852" max="14852" width="19.5703125" style="44" customWidth="1"/>
    <col min="14853" max="14853" width="18.85546875" style="44" customWidth="1"/>
    <col min="14854" max="14854" width="8.140625" style="44" customWidth="1"/>
    <col min="14855" max="15104" width="9.140625" style="44"/>
    <col min="15105" max="15105" width="55.5703125" style="44" customWidth="1"/>
    <col min="15106" max="15106" width="4" style="44" customWidth="1"/>
    <col min="15107" max="15107" width="4.42578125" style="44" customWidth="1"/>
    <col min="15108" max="15108" width="19.5703125" style="44" customWidth="1"/>
    <col min="15109" max="15109" width="18.85546875" style="44" customWidth="1"/>
    <col min="15110" max="15110" width="8.140625" style="44" customWidth="1"/>
    <col min="15111" max="15360" width="9.140625" style="44"/>
    <col min="15361" max="15361" width="55.5703125" style="44" customWidth="1"/>
    <col min="15362" max="15362" width="4" style="44" customWidth="1"/>
    <col min="15363" max="15363" width="4.42578125" style="44" customWidth="1"/>
    <col min="15364" max="15364" width="19.5703125" style="44" customWidth="1"/>
    <col min="15365" max="15365" width="18.85546875" style="44" customWidth="1"/>
    <col min="15366" max="15366" width="8.140625" style="44" customWidth="1"/>
    <col min="15367" max="15616" width="9.140625" style="44"/>
    <col min="15617" max="15617" width="55.5703125" style="44" customWidth="1"/>
    <col min="15618" max="15618" width="4" style="44" customWidth="1"/>
    <col min="15619" max="15619" width="4.42578125" style="44" customWidth="1"/>
    <col min="15620" max="15620" width="19.5703125" style="44" customWidth="1"/>
    <col min="15621" max="15621" width="18.85546875" style="44" customWidth="1"/>
    <col min="15622" max="15622" width="8.140625" style="44" customWidth="1"/>
    <col min="15623" max="15872" width="9.140625" style="44"/>
    <col min="15873" max="15873" width="55.5703125" style="44" customWidth="1"/>
    <col min="15874" max="15874" width="4" style="44" customWidth="1"/>
    <col min="15875" max="15875" width="4.42578125" style="44" customWidth="1"/>
    <col min="15876" max="15876" width="19.5703125" style="44" customWidth="1"/>
    <col min="15877" max="15877" width="18.85546875" style="44" customWidth="1"/>
    <col min="15878" max="15878" width="8.140625" style="44" customWidth="1"/>
    <col min="15879" max="16128" width="9.140625" style="44"/>
    <col min="16129" max="16129" width="55.5703125" style="44" customWidth="1"/>
    <col min="16130" max="16130" width="4" style="44" customWidth="1"/>
    <col min="16131" max="16131" width="4.42578125" style="44" customWidth="1"/>
    <col min="16132" max="16132" width="19.5703125" style="44" customWidth="1"/>
    <col min="16133" max="16133" width="18.85546875" style="44" customWidth="1"/>
    <col min="16134" max="16134" width="8.140625" style="44" customWidth="1"/>
    <col min="16135" max="16384" width="9.140625" style="44"/>
  </cols>
  <sheetData>
    <row r="1" spans="1:6" ht="13.5">
      <c r="A1" s="751" t="s">
        <v>296</v>
      </c>
      <c r="B1" s="751"/>
      <c r="C1" s="751"/>
      <c r="D1" s="207"/>
      <c r="E1" s="207" t="s">
        <v>297</v>
      </c>
    </row>
    <row r="2" spans="1:6" ht="14.25">
      <c r="A2" s="208" t="s">
        <v>298</v>
      </c>
      <c r="B2" s="209"/>
      <c r="C2" s="209"/>
      <c r="D2" s="207"/>
      <c r="E2" s="210" t="s">
        <v>3</v>
      </c>
    </row>
    <row r="3" spans="1:6" ht="14.25">
      <c r="A3" s="208" t="s">
        <v>299</v>
      </c>
      <c r="B3" s="209"/>
      <c r="C3" s="209"/>
      <c r="D3" s="207"/>
      <c r="E3" s="207" t="s">
        <v>300</v>
      </c>
    </row>
    <row r="4" spans="1:6" s="213" customFormat="1" ht="18.75" customHeight="1">
      <c r="A4" s="211" t="s">
        <v>301</v>
      </c>
      <c r="B4" s="212"/>
      <c r="C4" s="212"/>
      <c r="D4" s="211"/>
      <c r="E4" s="211"/>
    </row>
    <row r="5" spans="1:6" ht="15.75" thickBot="1">
      <c r="A5" s="4"/>
    </row>
    <row r="6" spans="1:6" s="29" customFormat="1" ht="18.75">
      <c r="A6" s="215" t="s">
        <v>10</v>
      </c>
      <c r="B6" s="216" t="s">
        <v>302</v>
      </c>
      <c r="C6" s="217" t="s">
        <v>80</v>
      </c>
      <c r="D6" s="218" t="s">
        <v>303</v>
      </c>
      <c r="E6" s="218" t="s">
        <v>303</v>
      </c>
    </row>
    <row r="7" spans="1:6" s="29" customFormat="1" ht="15.75">
      <c r="A7" s="219"/>
      <c r="B7" s="220" t="s">
        <v>304</v>
      </c>
      <c r="C7" s="221" t="s">
        <v>18</v>
      </c>
      <c r="D7" s="222" t="s">
        <v>305</v>
      </c>
      <c r="E7" s="222" t="s">
        <v>305</v>
      </c>
    </row>
    <row r="8" spans="1:6" s="29" customFormat="1" ht="15.75">
      <c r="A8" s="219"/>
      <c r="B8" s="220" t="s">
        <v>306</v>
      </c>
      <c r="C8" s="223"/>
      <c r="D8" s="222" t="s">
        <v>307</v>
      </c>
      <c r="E8" s="222" t="s">
        <v>308</v>
      </c>
    </row>
    <row r="9" spans="1:6" s="29" customFormat="1" ht="16.5" thickBot="1">
      <c r="A9" s="224"/>
      <c r="B9" s="225"/>
      <c r="C9" s="226"/>
      <c r="D9" s="227" t="s">
        <v>309</v>
      </c>
      <c r="E9" s="227" t="s">
        <v>309</v>
      </c>
    </row>
    <row r="10" spans="1:6" s="213" customFormat="1" ht="18">
      <c r="A10" s="228" t="s">
        <v>310</v>
      </c>
      <c r="B10" s="229" t="s">
        <v>311</v>
      </c>
      <c r="C10" s="229"/>
      <c r="D10" s="230"/>
      <c r="E10" s="230"/>
    </row>
    <row r="11" spans="1:6" s="213" customFormat="1" ht="18">
      <c r="A11" s="231" t="s">
        <v>312</v>
      </c>
      <c r="B11" s="232" t="s">
        <v>20</v>
      </c>
      <c r="C11" s="232" t="s">
        <v>24</v>
      </c>
      <c r="D11" s="233">
        <v>276607641222</v>
      </c>
      <c r="E11" s="233">
        <v>640490883763</v>
      </c>
      <c r="F11" s="234"/>
    </row>
    <row r="12" spans="1:6" s="213" customFormat="1" ht="18">
      <c r="A12" s="231" t="s">
        <v>313</v>
      </c>
      <c r="B12" s="232" t="s">
        <v>23</v>
      </c>
      <c r="C12" s="232" t="s">
        <v>24</v>
      </c>
      <c r="D12" s="235">
        <v>-351872800042</v>
      </c>
      <c r="E12" s="235">
        <v>-648882563547</v>
      </c>
      <c r="F12" s="236"/>
    </row>
    <row r="13" spans="1:6" s="213" customFormat="1" ht="18">
      <c r="A13" s="231" t="s">
        <v>314</v>
      </c>
      <c r="B13" s="232" t="s">
        <v>315</v>
      </c>
      <c r="C13" s="232" t="s">
        <v>24</v>
      </c>
      <c r="D13" s="235">
        <v>-7557101150</v>
      </c>
      <c r="E13" s="235">
        <v>-6945011888</v>
      </c>
      <c r="F13" s="234"/>
    </row>
    <row r="14" spans="1:6" s="213" customFormat="1" ht="18">
      <c r="A14" s="231" t="s">
        <v>316</v>
      </c>
      <c r="B14" s="232" t="s">
        <v>317</v>
      </c>
      <c r="C14" s="232" t="s">
        <v>24</v>
      </c>
      <c r="D14" s="235">
        <v>-6848227344</v>
      </c>
      <c r="E14" s="235">
        <v>-7673566041</v>
      </c>
      <c r="F14" s="236"/>
    </row>
    <row r="15" spans="1:6" s="213" customFormat="1" ht="18">
      <c r="A15" s="231" t="s">
        <v>318</v>
      </c>
      <c r="B15" s="232" t="s">
        <v>319</v>
      </c>
      <c r="C15" s="232" t="s">
        <v>24</v>
      </c>
      <c r="D15" s="235">
        <v>0</v>
      </c>
      <c r="E15" s="235">
        <v>-43152917</v>
      </c>
      <c r="F15" s="234"/>
    </row>
    <row r="16" spans="1:6" s="213" customFormat="1" ht="18">
      <c r="A16" s="231" t="s">
        <v>320</v>
      </c>
      <c r="B16" s="232" t="s">
        <v>321</v>
      </c>
      <c r="C16" s="232" t="s">
        <v>24</v>
      </c>
      <c r="D16" s="233">
        <v>771598569</v>
      </c>
      <c r="E16" s="233">
        <v>18338554742</v>
      </c>
      <c r="F16" s="236"/>
    </row>
    <row r="17" spans="1:6" s="213" customFormat="1" ht="18">
      <c r="A17" s="231" t="s">
        <v>322</v>
      </c>
      <c r="B17" s="232" t="s">
        <v>323</v>
      </c>
      <c r="C17" s="232" t="s">
        <v>24</v>
      </c>
      <c r="D17" s="235">
        <v>-11771409781</v>
      </c>
      <c r="E17" s="235">
        <v>-35465424767</v>
      </c>
      <c r="F17" s="234"/>
    </row>
    <row r="18" spans="1:6" s="213" customFormat="1" ht="18">
      <c r="A18" s="237" t="s">
        <v>324</v>
      </c>
      <c r="B18" s="238" t="s">
        <v>31</v>
      </c>
      <c r="C18" s="238" t="s">
        <v>24</v>
      </c>
      <c r="D18" s="239">
        <f>SUM(D11:D17)</f>
        <v>-100670298526</v>
      </c>
      <c r="E18" s="239">
        <f>SUM(E11:E17)</f>
        <v>-40180280655</v>
      </c>
      <c r="F18" s="236"/>
    </row>
    <row r="19" spans="1:6" s="213" customFormat="1" ht="18">
      <c r="A19" s="237" t="s">
        <v>325</v>
      </c>
      <c r="B19" s="238" t="s">
        <v>311</v>
      </c>
      <c r="C19" s="238"/>
      <c r="D19" s="233"/>
      <c r="E19" s="233"/>
      <c r="F19" s="234"/>
    </row>
    <row r="20" spans="1:6" s="213" customFormat="1" ht="18">
      <c r="A20" s="240" t="s">
        <v>326</v>
      </c>
      <c r="B20" s="232" t="s">
        <v>33</v>
      </c>
      <c r="C20" s="232" t="s">
        <v>24</v>
      </c>
      <c r="D20" s="235">
        <v>-5442003130</v>
      </c>
      <c r="E20" s="235">
        <v>-11579703440</v>
      </c>
      <c r="F20" s="236"/>
    </row>
    <row r="21" spans="1:6" s="213" customFormat="1" ht="18">
      <c r="A21" s="240" t="s">
        <v>327</v>
      </c>
      <c r="B21" s="232" t="s">
        <v>36</v>
      </c>
      <c r="C21" s="232" t="s">
        <v>24</v>
      </c>
      <c r="D21" s="233">
        <v>150150000</v>
      </c>
      <c r="E21" s="233">
        <v>909090</v>
      </c>
      <c r="F21" s="234"/>
    </row>
    <row r="22" spans="1:6" s="213" customFormat="1" ht="18">
      <c r="A22" s="241" t="s">
        <v>328</v>
      </c>
      <c r="B22" s="232" t="s">
        <v>39</v>
      </c>
      <c r="C22" s="232" t="s">
        <v>24</v>
      </c>
      <c r="D22" s="235">
        <v>0</v>
      </c>
      <c r="E22" s="235">
        <v>-78087000000</v>
      </c>
      <c r="F22" s="236"/>
    </row>
    <row r="23" spans="1:6" s="213" customFormat="1" ht="18">
      <c r="A23" s="240" t="s">
        <v>329</v>
      </c>
      <c r="B23" s="232" t="s">
        <v>41</v>
      </c>
      <c r="C23" s="232" t="s">
        <v>24</v>
      </c>
      <c r="D23" s="233">
        <v>0</v>
      </c>
      <c r="E23" s="233">
        <v>38091618705</v>
      </c>
      <c r="F23" s="234"/>
    </row>
    <row r="24" spans="1:6" s="213" customFormat="1" ht="18">
      <c r="A24" s="231" t="s">
        <v>330</v>
      </c>
      <c r="B24" s="232" t="s">
        <v>43</v>
      </c>
      <c r="C24" s="232" t="s">
        <v>24</v>
      </c>
      <c r="D24" s="235">
        <v>0</v>
      </c>
      <c r="E24" s="235">
        <v>0</v>
      </c>
      <c r="F24" s="236"/>
    </row>
    <row r="25" spans="1:6" s="213" customFormat="1" ht="18">
      <c r="A25" s="231" t="s">
        <v>331</v>
      </c>
      <c r="B25" s="232" t="s">
        <v>332</v>
      </c>
      <c r="C25" s="232" t="s">
        <v>24</v>
      </c>
      <c r="D25" s="233">
        <v>0</v>
      </c>
      <c r="E25" s="233">
        <v>0</v>
      </c>
      <c r="F25" s="234"/>
    </row>
    <row r="26" spans="1:6" s="213" customFormat="1" ht="18">
      <c r="A26" s="231" t="s">
        <v>333</v>
      </c>
      <c r="B26" s="232" t="s">
        <v>334</v>
      </c>
      <c r="C26" s="232" t="s">
        <v>24</v>
      </c>
      <c r="D26" s="233">
        <v>8832589240</v>
      </c>
      <c r="E26" s="233">
        <v>11113715838</v>
      </c>
      <c r="F26" s="236"/>
    </row>
    <row r="27" spans="1:6" s="213" customFormat="1" ht="18">
      <c r="A27" s="237" t="s">
        <v>335</v>
      </c>
      <c r="B27" s="238" t="s">
        <v>45</v>
      </c>
      <c r="C27" s="238" t="s">
        <v>24</v>
      </c>
      <c r="D27" s="242">
        <f>SUM(D20:D26)</f>
        <v>3540736110</v>
      </c>
      <c r="E27" s="242">
        <f>SUM(E20:E26)</f>
        <v>-40460459807</v>
      </c>
      <c r="F27" s="234"/>
    </row>
    <row r="28" spans="1:6" s="213" customFormat="1" ht="18">
      <c r="A28" s="237" t="s">
        <v>336</v>
      </c>
      <c r="B28" s="238" t="s">
        <v>311</v>
      </c>
      <c r="C28" s="238" t="s">
        <v>24</v>
      </c>
      <c r="D28" s="233"/>
      <c r="E28" s="233"/>
      <c r="F28" s="236"/>
    </row>
    <row r="29" spans="1:6" s="213" customFormat="1" ht="18">
      <c r="A29" s="240" t="s">
        <v>337</v>
      </c>
      <c r="B29" s="232" t="s">
        <v>47</v>
      </c>
      <c r="C29" s="232" t="s">
        <v>24</v>
      </c>
      <c r="D29" s="233">
        <v>0</v>
      </c>
      <c r="E29" s="233">
        <v>0</v>
      </c>
      <c r="F29" s="234"/>
    </row>
    <row r="30" spans="1:6" s="213" customFormat="1" ht="18">
      <c r="A30" s="240" t="s">
        <v>338</v>
      </c>
      <c r="B30" s="232" t="s">
        <v>49</v>
      </c>
      <c r="C30" s="232" t="s">
        <v>24</v>
      </c>
      <c r="D30" s="235">
        <v>0</v>
      </c>
      <c r="E30" s="235">
        <v>0</v>
      </c>
      <c r="F30" s="236"/>
    </row>
    <row r="31" spans="1:6" s="213" customFormat="1" ht="18">
      <c r="A31" s="231" t="s">
        <v>339</v>
      </c>
      <c r="B31" s="232" t="s">
        <v>340</v>
      </c>
      <c r="C31" s="232" t="s">
        <v>24</v>
      </c>
      <c r="D31" s="233">
        <v>420730461929</v>
      </c>
      <c r="E31" s="233">
        <v>568241083577</v>
      </c>
      <c r="F31" s="234"/>
    </row>
    <row r="32" spans="1:6" s="213" customFormat="1" ht="18">
      <c r="A32" s="231" t="s">
        <v>341</v>
      </c>
      <c r="B32" s="232" t="s">
        <v>342</v>
      </c>
      <c r="C32" s="232" t="s">
        <v>24</v>
      </c>
      <c r="D32" s="235">
        <v>-359799137262</v>
      </c>
      <c r="E32" s="235">
        <v>-488218429563</v>
      </c>
      <c r="F32" s="236"/>
    </row>
    <row r="33" spans="1:6" s="213" customFormat="1" ht="18">
      <c r="A33" s="231" t="s">
        <v>343</v>
      </c>
      <c r="B33" s="232" t="s">
        <v>344</v>
      </c>
      <c r="C33" s="232" t="s">
        <v>24</v>
      </c>
      <c r="D33" s="233">
        <v>0</v>
      </c>
      <c r="E33" s="233">
        <v>0</v>
      </c>
      <c r="F33" s="234"/>
    </row>
    <row r="34" spans="1:6" s="213" customFormat="1" ht="18">
      <c r="A34" s="231" t="s">
        <v>345</v>
      </c>
      <c r="B34" s="232" t="s">
        <v>346</v>
      </c>
      <c r="C34" s="232" t="s">
        <v>24</v>
      </c>
      <c r="D34" s="235">
        <v>0</v>
      </c>
      <c r="E34" s="235">
        <v>-6023603575</v>
      </c>
      <c r="F34" s="236"/>
    </row>
    <row r="35" spans="1:6" s="213" customFormat="1" ht="18">
      <c r="A35" s="237" t="s">
        <v>347</v>
      </c>
      <c r="B35" s="238" t="s">
        <v>51</v>
      </c>
      <c r="C35" s="238" t="s">
        <v>24</v>
      </c>
      <c r="D35" s="239">
        <f>SUM(D29:D34)</f>
        <v>60931324667</v>
      </c>
      <c r="E35" s="239">
        <f>SUM(E29:E34)</f>
        <v>73999050439</v>
      </c>
      <c r="F35" s="234"/>
    </row>
    <row r="36" spans="1:6" s="213" customFormat="1" ht="18">
      <c r="A36" s="237" t="s">
        <v>348</v>
      </c>
      <c r="B36" s="238" t="s">
        <v>55</v>
      </c>
      <c r="C36" s="238" t="s">
        <v>24</v>
      </c>
      <c r="D36" s="243">
        <f>D35+D27+D18</f>
        <v>-36198237749</v>
      </c>
      <c r="E36" s="243">
        <f>E35+E27+E18</f>
        <v>-6641690023</v>
      </c>
      <c r="F36" s="236"/>
    </row>
    <row r="37" spans="1:6" s="213" customFormat="1" ht="18">
      <c r="A37" s="237" t="s">
        <v>349</v>
      </c>
      <c r="B37" s="238" t="s">
        <v>62</v>
      </c>
      <c r="C37" s="238" t="s">
        <v>24</v>
      </c>
      <c r="D37" s="244">
        <v>64314277780</v>
      </c>
      <c r="E37" s="244">
        <v>102568408772</v>
      </c>
      <c r="F37" s="234"/>
    </row>
    <row r="38" spans="1:6" s="213" customFormat="1" ht="18">
      <c r="A38" s="237" t="s">
        <v>350</v>
      </c>
      <c r="B38" s="238" t="s">
        <v>351</v>
      </c>
      <c r="C38" s="238" t="s">
        <v>24</v>
      </c>
      <c r="D38" s="245">
        <v>387383</v>
      </c>
      <c r="E38" s="245"/>
      <c r="F38" s="236"/>
    </row>
    <row r="39" spans="1:6" s="213" customFormat="1" ht="18.75" thickBot="1">
      <c r="A39" s="246" t="s">
        <v>352</v>
      </c>
      <c r="B39" s="247" t="s">
        <v>68</v>
      </c>
      <c r="C39" s="248" t="s">
        <v>353</v>
      </c>
      <c r="D39" s="249">
        <f>D36+D37+D38</f>
        <v>28116427414</v>
      </c>
      <c r="E39" s="249">
        <f>E36+E37+E38</f>
        <v>95926718749</v>
      </c>
      <c r="F39" s="234"/>
    </row>
    <row r="40" spans="1:6">
      <c r="A40" s="250"/>
      <c r="B40" s="250"/>
      <c r="C40" s="250"/>
      <c r="D40" s="251"/>
      <c r="E40" s="251"/>
    </row>
    <row r="41" spans="1:6" ht="14.25">
      <c r="B41" s="252"/>
      <c r="C41" s="253"/>
      <c r="D41" s="252" t="s">
        <v>354</v>
      </c>
    </row>
    <row r="42" spans="1:6" s="254" customFormat="1" ht="14.25">
      <c r="A42" s="254" t="s">
        <v>355</v>
      </c>
      <c r="B42" s="255"/>
      <c r="C42" s="256"/>
      <c r="D42" s="256" t="s">
        <v>356</v>
      </c>
      <c r="E42" s="256"/>
    </row>
    <row r="49" spans="1:5" s="257" customFormat="1" ht="15">
      <c r="A49" s="257" t="s">
        <v>357</v>
      </c>
      <c r="B49" s="258"/>
      <c r="D49" s="259"/>
      <c r="E49" s="259"/>
    </row>
  </sheetData>
  <mergeCells count="1">
    <mergeCell ref="A1:C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36"/>
  <sheetViews>
    <sheetView workbookViewId="0">
      <selection sqref="A1:XFD1048576"/>
    </sheetView>
  </sheetViews>
  <sheetFormatPr defaultRowHeight="15"/>
  <cols>
    <col min="1" max="1" width="23.140625" customWidth="1"/>
    <col min="2" max="2" width="14.5703125" customWidth="1"/>
    <col min="3" max="3" width="14.85546875" customWidth="1"/>
    <col min="4" max="4" width="14.140625" customWidth="1"/>
    <col min="5" max="5" width="14.5703125" customWidth="1"/>
    <col min="6" max="6" width="15.140625" customWidth="1"/>
    <col min="7" max="7" width="14" customWidth="1"/>
    <col min="8" max="8" width="13.140625" customWidth="1"/>
    <col min="9" max="9" width="14.28515625" customWidth="1"/>
    <col min="10" max="10" width="15.42578125" style="44" customWidth="1"/>
    <col min="11" max="11" width="16.140625" customWidth="1"/>
    <col min="12" max="12" width="13.28515625" customWidth="1"/>
    <col min="257" max="257" width="23.140625" customWidth="1"/>
    <col min="258" max="258" width="14.5703125" customWidth="1"/>
    <col min="259" max="259" width="14.85546875" customWidth="1"/>
    <col min="260" max="260" width="14.140625" customWidth="1"/>
    <col min="261" max="261" width="14.5703125" customWidth="1"/>
    <col min="262" max="262" width="15.140625" customWidth="1"/>
    <col min="263" max="263" width="14" customWidth="1"/>
    <col min="264" max="264" width="13.140625" customWidth="1"/>
    <col min="265" max="265" width="14.28515625" customWidth="1"/>
    <col min="266" max="266" width="15.42578125" customWidth="1"/>
    <col min="267" max="267" width="16.140625" customWidth="1"/>
    <col min="268" max="268" width="13.28515625" customWidth="1"/>
    <col min="513" max="513" width="23.140625" customWidth="1"/>
    <col min="514" max="514" width="14.5703125" customWidth="1"/>
    <col min="515" max="515" width="14.85546875" customWidth="1"/>
    <col min="516" max="516" width="14.140625" customWidth="1"/>
    <col min="517" max="517" width="14.5703125" customWidth="1"/>
    <col min="518" max="518" width="15.140625" customWidth="1"/>
    <col min="519" max="519" width="14" customWidth="1"/>
    <col min="520" max="520" width="13.140625" customWidth="1"/>
    <col min="521" max="521" width="14.28515625" customWidth="1"/>
    <col min="522" max="522" width="15.42578125" customWidth="1"/>
    <col min="523" max="523" width="16.140625" customWidth="1"/>
    <col min="524" max="524" width="13.28515625" customWidth="1"/>
    <col min="769" max="769" width="23.140625" customWidth="1"/>
    <col min="770" max="770" width="14.5703125" customWidth="1"/>
    <col min="771" max="771" width="14.85546875" customWidth="1"/>
    <col min="772" max="772" width="14.140625" customWidth="1"/>
    <col min="773" max="773" width="14.5703125" customWidth="1"/>
    <col min="774" max="774" width="15.140625" customWidth="1"/>
    <col min="775" max="775" width="14" customWidth="1"/>
    <col min="776" max="776" width="13.140625" customWidth="1"/>
    <col min="777" max="777" width="14.28515625" customWidth="1"/>
    <col min="778" max="778" width="15.42578125" customWidth="1"/>
    <col min="779" max="779" width="16.140625" customWidth="1"/>
    <col min="780" max="780" width="13.28515625" customWidth="1"/>
    <col min="1025" max="1025" width="23.140625" customWidth="1"/>
    <col min="1026" max="1026" width="14.5703125" customWidth="1"/>
    <col min="1027" max="1027" width="14.85546875" customWidth="1"/>
    <col min="1028" max="1028" width="14.140625" customWidth="1"/>
    <col min="1029" max="1029" width="14.5703125" customWidth="1"/>
    <col min="1030" max="1030" width="15.140625" customWidth="1"/>
    <col min="1031" max="1031" width="14" customWidth="1"/>
    <col min="1032" max="1032" width="13.140625" customWidth="1"/>
    <col min="1033" max="1033" width="14.28515625" customWidth="1"/>
    <col min="1034" max="1034" width="15.42578125" customWidth="1"/>
    <col min="1035" max="1035" width="16.140625" customWidth="1"/>
    <col min="1036" max="1036" width="13.28515625" customWidth="1"/>
    <col min="1281" max="1281" width="23.140625" customWidth="1"/>
    <col min="1282" max="1282" width="14.5703125" customWidth="1"/>
    <col min="1283" max="1283" width="14.85546875" customWidth="1"/>
    <col min="1284" max="1284" width="14.140625" customWidth="1"/>
    <col min="1285" max="1285" width="14.5703125" customWidth="1"/>
    <col min="1286" max="1286" width="15.140625" customWidth="1"/>
    <col min="1287" max="1287" width="14" customWidth="1"/>
    <col min="1288" max="1288" width="13.140625" customWidth="1"/>
    <col min="1289" max="1289" width="14.28515625" customWidth="1"/>
    <col min="1290" max="1290" width="15.42578125" customWidth="1"/>
    <col min="1291" max="1291" width="16.140625" customWidth="1"/>
    <col min="1292" max="1292" width="13.28515625" customWidth="1"/>
    <col min="1537" max="1537" width="23.140625" customWidth="1"/>
    <col min="1538" max="1538" width="14.5703125" customWidth="1"/>
    <col min="1539" max="1539" width="14.85546875" customWidth="1"/>
    <col min="1540" max="1540" width="14.140625" customWidth="1"/>
    <col min="1541" max="1541" width="14.5703125" customWidth="1"/>
    <col min="1542" max="1542" width="15.140625" customWidth="1"/>
    <col min="1543" max="1543" width="14" customWidth="1"/>
    <col min="1544" max="1544" width="13.140625" customWidth="1"/>
    <col min="1545" max="1545" width="14.28515625" customWidth="1"/>
    <col min="1546" max="1546" width="15.42578125" customWidth="1"/>
    <col min="1547" max="1547" width="16.140625" customWidth="1"/>
    <col min="1548" max="1548" width="13.28515625" customWidth="1"/>
    <col min="1793" max="1793" width="23.140625" customWidth="1"/>
    <col min="1794" max="1794" width="14.5703125" customWidth="1"/>
    <col min="1795" max="1795" width="14.85546875" customWidth="1"/>
    <col min="1796" max="1796" width="14.140625" customWidth="1"/>
    <col min="1797" max="1797" width="14.5703125" customWidth="1"/>
    <col min="1798" max="1798" width="15.140625" customWidth="1"/>
    <col min="1799" max="1799" width="14" customWidth="1"/>
    <col min="1800" max="1800" width="13.140625" customWidth="1"/>
    <col min="1801" max="1801" width="14.28515625" customWidth="1"/>
    <col min="1802" max="1802" width="15.42578125" customWidth="1"/>
    <col min="1803" max="1803" width="16.140625" customWidth="1"/>
    <col min="1804" max="1804" width="13.28515625" customWidth="1"/>
    <col min="2049" max="2049" width="23.140625" customWidth="1"/>
    <col min="2050" max="2050" width="14.5703125" customWidth="1"/>
    <col min="2051" max="2051" width="14.85546875" customWidth="1"/>
    <col min="2052" max="2052" width="14.140625" customWidth="1"/>
    <col min="2053" max="2053" width="14.5703125" customWidth="1"/>
    <col min="2054" max="2054" width="15.140625" customWidth="1"/>
    <col min="2055" max="2055" width="14" customWidth="1"/>
    <col min="2056" max="2056" width="13.140625" customWidth="1"/>
    <col min="2057" max="2057" width="14.28515625" customWidth="1"/>
    <col min="2058" max="2058" width="15.42578125" customWidth="1"/>
    <col min="2059" max="2059" width="16.140625" customWidth="1"/>
    <col min="2060" max="2060" width="13.28515625" customWidth="1"/>
    <col min="2305" max="2305" width="23.140625" customWidth="1"/>
    <col min="2306" max="2306" width="14.5703125" customWidth="1"/>
    <col min="2307" max="2307" width="14.85546875" customWidth="1"/>
    <col min="2308" max="2308" width="14.140625" customWidth="1"/>
    <col min="2309" max="2309" width="14.5703125" customWidth="1"/>
    <col min="2310" max="2310" width="15.140625" customWidth="1"/>
    <col min="2311" max="2311" width="14" customWidth="1"/>
    <col min="2312" max="2312" width="13.140625" customWidth="1"/>
    <col min="2313" max="2313" width="14.28515625" customWidth="1"/>
    <col min="2314" max="2314" width="15.42578125" customWidth="1"/>
    <col min="2315" max="2315" width="16.140625" customWidth="1"/>
    <col min="2316" max="2316" width="13.28515625" customWidth="1"/>
    <col min="2561" max="2561" width="23.140625" customWidth="1"/>
    <col min="2562" max="2562" width="14.5703125" customWidth="1"/>
    <col min="2563" max="2563" width="14.85546875" customWidth="1"/>
    <col min="2564" max="2564" width="14.140625" customWidth="1"/>
    <col min="2565" max="2565" width="14.5703125" customWidth="1"/>
    <col min="2566" max="2566" width="15.140625" customWidth="1"/>
    <col min="2567" max="2567" width="14" customWidth="1"/>
    <col min="2568" max="2568" width="13.140625" customWidth="1"/>
    <col min="2569" max="2569" width="14.28515625" customWidth="1"/>
    <col min="2570" max="2570" width="15.42578125" customWidth="1"/>
    <col min="2571" max="2571" width="16.140625" customWidth="1"/>
    <col min="2572" max="2572" width="13.28515625" customWidth="1"/>
    <col min="2817" max="2817" width="23.140625" customWidth="1"/>
    <col min="2818" max="2818" width="14.5703125" customWidth="1"/>
    <col min="2819" max="2819" width="14.85546875" customWidth="1"/>
    <col min="2820" max="2820" width="14.140625" customWidth="1"/>
    <col min="2821" max="2821" width="14.5703125" customWidth="1"/>
    <col min="2822" max="2822" width="15.140625" customWidth="1"/>
    <col min="2823" max="2823" width="14" customWidth="1"/>
    <col min="2824" max="2824" width="13.140625" customWidth="1"/>
    <col min="2825" max="2825" width="14.28515625" customWidth="1"/>
    <col min="2826" max="2826" width="15.42578125" customWidth="1"/>
    <col min="2827" max="2827" width="16.140625" customWidth="1"/>
    <col min="2828" max="2828" width="13.28515625" customWidth="1"/>
    <col min="3073" max="3073" width="23.140625" customWidth="1"/>
    <col min="3074" max="3074" width="14.5703125" customWidth="1"/>
    <col min="3075" max="3075" width="14.85546875" customWidth="1"/>
    <col min="3076" max="3076" width="14.140625" customWidth="1"/>
    <col min="3077" max="3077" width="14.5703125" customWidth="1"/>
    <col min="3078" max="3078" width="15.140625" customWidth="1"/>
    <col min="3079" max="3079" width="14" customWidth="1"/>
    <col min="3080" max="3080" width="13.140625" customWidth="1"/>
    <col min="3081" max="3081" width="14.28515625" customWidth="1"/>
    <col min="3082" max="3082" width="15.42578125" customWidth="1"/>
    <col min="3083" max="3083" width="16.140625" customWidth="1"/>
    <col min="3084" max="3084" width="13.28515625" customWidth="1"/>
    <col min="3329" max="3329" width="23.140625" customWidth="1"/>
    <col min="3330" max="3330" width="14.5703125" customWidth="1"/>
    <col min="3331" max="3331" width="14.85546875" customWidth="1"/>
    <col min="3332" max="3332" width="14.140625" customWidth="1"/>
    <col min="3333" max="3333" width="14.5703125" customWidth="1"/>
    <col min="3334" max="3334" width="15.140625" customWidth="1"/>
    <col min="3335" max="3335" width="14" customWidth="1"/>
    <col min="3336" max="3336" width="13.140625" customWidth="1"/>
    <col min="3337" max="3337" width="14.28515625" customWidth="1"/>
    <col min="3338" max="3338" width="15.42578125" customWidth="1"/>
    <col min="3339" max="3339" width="16.140625" customWidth="1"/>
    <col min="3340" max="3340" width="13.28515625" customWidth="1"/>
    <col min="3585" max="3585" width="23.140625" customWidth="1"/>
    <col min="3586" max="3586" width="14.5703125" customWidth="1"/>
    <col min="3587" max="3587" width="14.85546875" customWidth="1"/>
    <col min="3588" max="3588" width="14.140625" customWidth="1"/>
    <col min="3589" max="3589" width="14.5703125" customWidth="1"/>
    <col min="3590" max="3590" width="15.140625" customWidth="1"/>
    <col min="3591" max="3591" width="14" customWidth="1"/>
    <col min="3592" max="3592" width="13.140625" customWidth="1"/>
    <col min="3593" max="3593" width="14.28515625" customWidth="1"/>
    <col min="3594" max="3594" width="15.42578125" customWidth="1"/>
    <col min="3595" max="3595" width="16.140625" customWidth="1"/>
    <col min="3596" max="3596" width="13.28515625" customWidth="1"/>
    <col min="3841" max="3841" width="23.140625" customWidth="1"/>
    <col min="3842" max="3842" width="14.5703125" customWidth="1"/>
    <col min="3843" max="3843" width="14.85546875" customWidth="1"/>
    <col min="3844" max="3844" width="14.140625" customWidth="1"/>
    <col min="3845" max="3845" width="14.5703125" customWidth="1"/>
    <col min="3846" max="3846" width="15.140625" customWidth="1"/>
    <col min="3847" max="3847" width="14" customWidth="1"/>
    <col min="3848" max="3848" width="13.140625" customWidth="1"/>
    <col min="3849" max="3849" width="14.28515625" customWidth="1"/>
    <col min="3850" max="3850" width="15.42578125" customWidth="1"/>
    <col min="3851" max="3851" width="16.140625" customWidth="1"/>
    <col min="3852" max="3852" width="13.28515625" customWidth="1"/>
    <col min="4097" max="4097" width="23.140625" customWidth="1"/>
    <col min="4098" max="4098" width="14.5703125" customWidth="1"/>
    <col min="4099" max="4099" width="14.85546875" customWidth="1"/>
    <col min="4100" max="4100" width="14.140625" customWidth="1"/>
    <col min="4101" max="4101" width="14.5703125" customWidth="1"/>
    <col min="4102" max="4102" width="15.140625" customWidth="1"/>
    <col min="4103" max="4103" width="14" customWidth="1"/>
    <col min="4104" max="4104" width="13.140625" customWidth="1"/>
    <col min="4105" max="4105" width="14.28515625" customWidth="1"/>
    <col min="4106" max="4106" width="15.42578125" customWidth="1"/>
    <col min="4107" max="4107" width="16.140625" customWidth="1"/>
    <col min="4108" max="4108" width="13.28515625" customWidth="1"/>
    <col min="4353" max="4353" width="23.140625" customWidth="1"/>
    <col min="4354" max="4354" width="14.5703125" customWidth="1"/>
    <col min="4355" max="4355" width="14.85546875" customWidth="1"/>
    <col min="4356" max="4356" width="14.140625" customWidth="1"/>
    <col min="4357" max="4357" width="14.5703125" customWidth="1"/>
    <col min="4358" max="4358" width="15.140625" customWidth="1"/>
    <col min="4359" max="4359" width="14" customWidth="1"/>
    <col min="4360" max="4360" width="13.140625" customWidth="1"/>
    <col min="4361" max="4361" width="14.28515625" customWidth="1"/>
    <col min="4362" max="4362" width="15.42578125" customWidth="1"/>
    <col min="4363" max="4363" width="16.140625" customWidth="1"/>
    <col min="4364" max="4364" width="13.28515625" customWidth="1"/>
    <col min="4609" max="4609" width="23.140625" customWidth="1"/>
    <col min="4610" max="4610" width="14.5703125" customWidth="1"/>
    <col min="4611" max="4611" width="14.85546875" customWidth="1"/>
    <col min="4612" max="4612" width="14.140625" customWidth="1"/>
    <col min="4613" max="4613" width="14.5703125" customWidth="1"/>
    <col min="4614" max="4614" width="15.140625" customWidth="1"/>
    <col min="4615" max="4615" width="14" customWidth="1"/>
    <col min="4616" max="4616" width="13.140625" customWidth="1"/>
    <col min="4617" max="4617" width="14.28515625" customWidth="1"/>
    <col min="4618" max="4618" width="15.42578125" customWidth="1"/>
    <col min="4619" max="4619" width="16.140625" customWidth="1"/>
    <col min="4620" max="4620" width="13.28515625" customWidth="1"/>
    <col min="4865" max="4865" width="23.140625" customWidth="1"/>
    <col min="4866" max="4866" width="14.5703125" customWidth="1"/>
    <col min="4867" max="4867" width="14.85546875" customWidth="1"/>
    <col min="4868" max="4868" width="14.140625" customWidth="1"/>
    <col min="4869" max="4869" width="14.5703125" customWidth="1"/>
    <col min="4870" max="4870" width="15.140625" customWidth="1"/>
    <col min="4871" max="4871" width="14" customWidth="1"/>
    <col min="4872" max="4872" width="13.140625" customWidth="1"/>
    <col min="4873" max="4873" width="14.28515625" customWidth="1"/>
    <col min="4874" max="4874" width="15.42578125" customWidth="1"/>
    <col min="4875" max="4875" width="16.140625" customWidth="1"/>
    <col min="4876" max="4876" width="13.28515625" customWidth="1"/>
    <col min="5121" max="5121" width="23.140625" customWidth="1"/>
    <col min="5122" max="5122" width="14.5703125" customWidth="1"/>
    <col min="5123" max="5123" width="14.85546875" customWidth="1"/>
    <col min="5124" max="5124" width="14.140625" customWidth="1"/>
    <col min="5125" max="5125" width="14.5703125" customWidth="1"/>
    <col min="5126" max="5126" width="15.140625" customWidth="1"/>
    <col min="5127" max="5127" width="14" customWidth="1"/>
    <col min="5128" max="5128" width="13.140625" customWidth="1"/>
    <col min="5129" max="5129" width="14.28515625" customWidth="1"/>
    <col min="5130" max="5130" width="15.42578125" customWidth="1"/>
    <col min="5131" max="5131" width="16.140625" customWidth="1"/>
    <col min="5132" max="5132" width="13.28515625" customWidth="1"/>
    <col min="5377" max="5377" width="23.140625" customWidth="1"/>
    <col min="5378" max="5378" width="14.5703125" customWidth="1"/>
    <col min="5379" max="5379" width="14.85546875" customWidth="1"/>
    <col min="5380" max="5380" width="14.140625" customWidth="1"/>
    <col min="5381" max="5381" width="14.5703125" customWidth="1"/>
    <col min="5382" max="5382" width="15.140625" customWidth="1"/>
    <col min="5383" max="5383" width="14" customWidth="1"/>
    <col min="5384" max="5384" width="13.140625" customWidth="1"/>
    <col min="5385" max="5385" width="14.28515625" customWidth="1"/>
    <col min="5386" max="5386" width="15.42578125" customWidth="1"/>
    <col min="5387" max="5387" width="16.140625" customWidth="1"/>
    <col min="5388" max="5388" width="13.28515625" customWidth="1"/>
    <col min="5633" max="5633" width="23.140625" customWidth="1"/>
    <col min="5634" max="5634" width="14.5703125" customWidth="1"/>
    <col min="5635" max="5635" width="14.85546875" customWidth="1"/>
    <col min="5636" max="5636" width="14.140625" customWidth="1"/>
    <col min="5637" max="5637" width="14.5703125" customWidth="1"/>
    <col min="5638" max="5638" width="15.140625" customWidth="1"/>
    <col min="5639" max="5639" width="14" customWidth="1"/>
    <col min="5640" max="5640" width="13.140625" customWidth="1"/>
    <col min="5641" max="5641" width="14.28515625" customWidth="1"/>
    <col min="5642" max="5642" width="15.42578125" customWidth="1"/>
    <col min="5643" max="5643" width="16.140625" customWidth="1"/>
    <col min="5644" max="5644" width="13.28515625" customWidth="1"/>
    <col min="5889" max="5889" width="23.140625" customWidth="1"/>
    <col min="5890" max="5890" width="14.5703125" customWidth="1"/>
    <col min="5891" max="5891" width="14.85546875" customWidth="1"/>
    <col min="5892" max="5892" width="14.140625" customWidth="1"/>
    <col min="5893" max="5893" width="14.5703125" customWidth="1"/>
    <col min="5894" max="5894" width="15.140625" customWidth="1"/>
    <col min="5895" max="5895" width="14" customWidth="1"/>
    <col min="5896" max="5896" width="13.140625" customWidth="1"/>
    <col min="5897" max="5897" width="14.28515625" customWidth="1"/>
    <col min="5898" max="5898" width="15.42578125" customWidth="1"/>
    <col min="5899" max="5899" width="16.140625" customWidth="1"/>
    <col min="5900" max="5900" width="13.28515625" customWidth="1"/>
    <col min="6145" max="6145" width="23.140625" customWidth="1"/>
    <col min="6146" max="6146" width="14.5703125" customWidth="1"/>
    <col min="6147" max="6147" width="14.85546875" customWidth="1"/>
    <col min="6148" max="6148" width="14.140625" customWidth="1"/>
    <col min="6149" max="6149" width="14.5703125" customWidth="1"/>
    <col min="6150" max="6150" width="15.140625" customWidth="1"/>
    <col min="6151" max="6151" width="14" customWidth="1"/>
    <col min="6152" max="6152" width="13.140625" customWidth="1"/>
    <col min="6153" max="6153" width="14.28515625" customWidth="1"/>
    <col min="6154" max="6154" width="15.42578125" customWidth="1"/>
    <col min="6155" max="6155" width="16.140625" customWidth="1"/>
    <col min="6156" max="6156" width="13.28515625" customWidth="1"/>
    <col min="6401" max="6401" width="23.140625" customWidth="1"/>
    <col min="6402" max="6402" width="14.5703125" customWidth="1"/>
    <col min="6403" max="6403" width="14.85546875" customWidth="1"/>
    <col min="6404" max="6404" width="14.140625" customWidth="1"/>
    <col min="6405" max="6405" width="14.5703125" customWidth="1"/>
    <col min="6406" max="6406" width="15.140625" customWidth="1"/>
    <col min="6407" max="6407" width="14" customWidth="1"/>
    <col min="6408" max="6408" width="13.140625" customWidth="1"/>
    <col min="6409" max="6409" width="14.28515625" customWidth="1"/>
    <col min="6410" max="6410" width="15.42578125" customWidth="1"/>
    <col min="6411" max="6411" width="16.140625" customWidth="1"/>
    <col min="6412" max="6412" width="13.28515625" customWidth="1"/>
    <col min="6657" max="6657" width="23.140625" customWidth="1"/>
    <col min="6658" max="6658" width="14.5703125" customWidth="1"/>
    <col min="6659" max="6659" width="14.85546875" customWidth="1"/>
    <col min="6660" max="6660" width="14.140625" customWidth="1"/>
    <col min="6661" max="6661" width="14.5703125" customWidth="1"/>
    <col min="6662" max="6662" width="15.140625" customWidth="1"/>
    <col min="6663" max="6663" width="14" customWidth="1"/>
    <col min="6664" max="6664" width="13.140625" customWidth="1"/>
    <col min="6665" max="6665" width="14.28515625" customWidth="1"/>
    <col min="6666" max="6666" width="15.42578125" customWidth="1"/>
    <col min="6667" max="6667" width="16.140625" customWidth="1"/>
    <col min="6668" max="6668" width="13.28515625" customWidth="1"/>
    <col min="6913" max="6913" width="23.140625" customWidth="1"/>
    <col min="6914" max="6914" width="14.5703125" customWidth="1"/>
    <col min="6915" max="6915" width="14.85546875" customWidth="1"/>
    <col min="6916" max="6916" width="14.140625" customWidth="1"/>
    <col min="6917" max="6917" width="14.5703125" customWidth="1"/>
    <col min="6918" max="6918" width="15.140625" customWidth="1"/>
    <col min="6919" max="6919" width="14" customWidth="1"/>
    <col min="6920" max="6920" width="13.140625" customWidth="1"/>
    <col min="6921" max="6921" width="14.28515625" customWidth="1"/>
    <col min="6922" max="6922" width="15.42578125" customWidth="1"/>
    <col min="6923" max="6923" width="16.140625" customWidth="1"/>
    <col min="6924" max="6924" width="13.28515625" customWidth="1"/>
    <col min="7169" max="7169" width="23.140625" customWidth="1"/>
    <col min="7170" max="7170" width="14.5703125" customWidth="1"/>
    <col min="7171" max="7171" width="14.85546875" customWidth="1"/>
    <col min="7172" max="7172" width="14.140625" customWidth="1"/>
    <col min="7173" max="7173" width="14.5703125" customWidth="1"/>
    <col min="7174" max="7174" width="15.140625" customWidth="1"/>
    <col min="7175" max="7175" width="14" customWidth="1"/>
    <col min="7176" max="7176" width="13.140625" customWidth="1"/>
    <col min="7177" max="7177" width="14.28515625" customWidth="1"/>
    <col min="7178" max="7178" width="15.42578125" customWidth="1"/>
    <col min="7179" max="7179" width="16.140625" customWidth="1"/>
    <col min="7180" max="7180" width="13.28515625" customWidth="1"/>
    <col min="7425" max="7425" width="23.140625" customWidth="1"/>
    <col min="7426" max="7426" width="14.5703125" customWidth="1"/>
    <col min="7427" max="7427" width="14.85546875" customWidth="1"/>
    <col min="7428" max="7428" width="14.140625" customWidth="1"/>
    <col min="7429" max="7429" width="14.5703125" customWidth="1"/>
    <col min="7430" max="7430" width="15.140625" customWidth="1"/>
    <col min="7431" max="7431" width="14" customWidth="1"/>
    <col min="7432" max="7432" width="13.140625" customWidth="1"/>
    <col min="7433" max="7433" width="14.28515625" customWidth="1"/>
    <col min="7434" max="7434" width="15.42578125" customWidth="1"/>
    <col min="7435" max="7435" width="16.140625" customWidth="1"/>
    <col min="7436" max="7436" width="13.28515625" customWidth="1"/>
    <col min="7681" max="7681" width="23.140625" customWidth="1"/>
    <col min="7682" max="7682" width="14.5703125" customWidth="1"/>
    <col min="7683" max="7683" width="14.85546875" customWidth="1"/>
    <col min="7684" max="7684" width="14.140625" customWidth="1"/>
    <col min="7685" max="7685" width="14.5703125" customWidth="1"/>
    <col min="7686" max="7686" width="15.140625" customWidth="1"/>
    <col min="7687" max="7687" width="14" customWidth="1"/>
    <col min="7688" max="7688" width="13.140625" customWidth="1"/>
    <col min="7689" max="7689" width="14.28515625" customWidth="1"/>
    <col min="7690" max="7690" width="15.42578125" customWidth="1"/>
    <col min="7691" max="7691" width="16.140625" customWidth="1"/>
    <col min="7692" max="7692" width="13.28515625" customWidth="1"/>
    <col min="7937" max="7937" width="23.140625" customWidth="1"/>
    <col min="7938" max="7938" width="14.5703125" customWidth="1"/>
    <col min="7939" max="7939" width="14.85546875" customWidth="1"/>
    <col min="7940" max="7940" width="14.140625" customWidth="1"/>
    <col min="7941" max="7941" width="14.5703125" customWidth="1"/>
    <col min="7942" max="7942" width="15.140625" customWidth="1"/>
    <col min="7943" max="7943" width="14" customWidth="1"/>
    <col min="7944" max="7944" width="13.140625" customWidth="1"/>
    <col min="7945" max="7945" width="14.28515625" customWidth="1"/>
    <col min="7946" max="7946" width="15.42578125" customWidth="1"/>
    <col min="7947" max="7947" width="16.140625" customWidth="1"/>
    <col min="7948" max="7948" width="13.28515625" customWidth="1"/>
    <col min="8193" max="8193" width="23.140625" customWidth="1"/>
    <col min="8194" max="8194" width="14.5703125" customWidth="1"/>
    <col min="8195" max="8195" width="14.85546875" customWidth="1"/>
    <col min="8196" max="8196" width="14.140625" customWidth="1"/>
    <col min="8197" max="8197" width="14.5703125" customWidth="1"/>
    <col min="8198" max="8198" width="15.140625" customWidth="1"/>
    <col min="8199" max="8199" width="14" customWidth="1"/>
    <col min="8200" max="8200" width="13.140625" customWidth="1"/>
    <col min="8201" max="8201" width="14.28515625" customWidth="1"/>
    <col min="8202" max="8202" width="15.42578125" customWidth="1"/>
    <col min="8203" max="8203" width="16.140625" customWidth="1"/>
    <col min="8204" max="8204" width="13.28515625" customWidth="1"/>
    <col min="8449" max="8449" width="23.140625" customWidth="1"/>
    <col min="8450" max="8450" width="14.5703125" customWidth="1"/>
    <col min="8451" max="8451" width="14.85546875" customWidth="1"/>
    <col min="8452" max="8452" width="14.140625" customWidth="1"/>
    <col min="8453" max="8453" width="14.5703125" customWidth="1"/>
    <col min="8454" max="8454" width="15.140625" customWidth="1"/>
    <col min="8455" max="8455" width="14" customWidth="1"/>
    <col min="8456" max="8456" width="13.140625" customWidth="1"/>
    <col min="8457" max="8457" width="14.28515625" customWidth="1"/>
    <col min="8458" max="8458" width="15.42578125" customWidth="1"/>
    <col min="8459" max="8459" width="16.140625" customWidth="1"/>
    <col min="8460" max="8460" width="13.28515625" customWidth="1"/>
    <col min="8705" max="8705" width="23.140625" customWidth="1"/>
    <col min="8706" max="8706" width="14.5703125" customWidth="1"/>
    <col min="8707" max="8707" width="14.85546875" customWidth="1"/>
    <col min="8708" max="8708" width="14.140625" customWidth="1"/>
    <col min="8709" max="8709" width="14.5703125" customWidth="1"/>
    <col min="8710" max="8710" width="15.140625" customWidth="1"/>
    <col min="8711" max="8711" width="14" customWidth="1"/>
    <col min="8712" max="8712" width="13.140625" customWidth="1"/>
    <col min="8713" max="8713" width="14.28515625" customWidth="1"/>
    <col min="8714" max="8714" width="15.42578125" customWidth="1"/>
    <col min="8715" max="8715" width="16.140625" customWidth="1"/>
    <col min="8716" max="8716" width="13.28515625" customWidth="1"/>
    <col min="8961" max="8961" width="23.140625" customWidth="1"/>
    <col min="8962" max="8962" width="14.5703125" customWidth="1"/>
    <col min="8963" max="8963" width="14.85546875" customWidth="1"/>
    <col min="8964" max="8964" width="14.140625" customWidth="1"/>
    <col min="8965" max="8965" width="14.5703125" customWidth="1"/>
    <col min="8966" max="8966" width="15.140625" customWidth="1"/>
    <col min="8967" max="8967" width="14" customWidth="1"/>
    <col min="8968" max="8968" width="13.140625" customWidth="1"/>
    <col min="8969" max="8969" width="14.28515625" customWidth="1"/>
    <col min="8970" max="8970" width="15.42578125" customWidth="1"/>
    <col min="8971" max="8971" width="16.140625" customWidth="1"/>
    <col min="8972" max="8972" width="13.28515625" customWidth="1"/>
    <col min="9217" max="9217" width="23.140625" customWidth="1"/>
    <col min="9218" max="9218" width="14.5703125" customWidth="1"/>
    <col min="9219" max="9219" width="14.85546875" customWidth="1"/>
    <col min="9220" max="9220" width="14.140625" customWidth="1"/>
    <col min="9221" max="9221" width="14.5703125" customWidth="1"/>
    <col min="9222" max="9222" width="15.140625" customWidth="1"/>
    <col min="9223" max="9223" width="14" customWidth="1"/>
    <col min="9224" max="9224" width="13.140625" customWidth="1"/>
    <col min="9225" max="9225" width="14.28515625" customWidth="1"/>
    <col min="9226" max="9226" width="15.42578125" customWidth="1"/>
    <col min="9227" max="9227" width="16.140625" customWidth="1"/>
    <col min="9228" max="9228" width="13.28515625" customWidth="1"/>
    <col min="9473" max="9473" width="23.140625" customWidth="1"/>
    <col min="9474" max="9474" width="14.5703125" customWidth="1"/>
    <col min="9475" max="9475" width="14.85546875" customWidth="1"/>
    <col min="9476" max="9476" width="14.140625" customWidth="1"/>
    <col min="9477" max="9477" width="14.5703125" customWidth="1"/>
    <col min="9478" max="9478" width="15.140625" customWidth="1"/>
    <col min="9479" max="9479" width="14" customWidth="1"/>
    <col min="9480" max="9480" width="13.140625" customWidth="1"/>
    <col min="9481" max="9481" width="14.28515625" customWidth="1"/>
    <col min="9482" max="9482" width="15.42578125" customWidth="1"/>
    <col min="9483" max="9483" width="16.140625" customWidth="1"/>
    <col min="9484" max="9484" width="13.28515625" customWidth="1"/>
    <col min="9729" max="9729" width="23.140625" customWidth="1"/>
    <col min="9730" max="9730" width="14.5703125" customWidth="1"/>
    <col min="9731" max="9731" width="14.85546875" customWidth="1"/>
    <col min="9732" max="9732" width="14.140625" customWidth="1"/>
    <col min="9733" max="9733" width="14.5703125" customWidth="1"/>
    <col min="9734" max="9734" width="15.140625" customWidth="1"/>
    <col min="9735" max="9735" width="14" customWidth="1"/>
    <col min="9736" max="9736" width="13.140625" customWidth="1"/>
    <col min="9737" max="9737" width="14.28515625" customWidth="1"/>
    <col min="9738" max="9738" width="15.42578125" customWidth="1"/>
    <col min="9739" max="9739" width="16.140625" customWidth="1"/>
    <col min="9740" max="9740" width="13.28515625" customWidth="1"/>
    <col min="9985" max="9985" width="23.140625" customWidth="1"/>
    <col min="9986" max="9986" width="14.5703125" customWidth="1"/>
    <col min="9987" max="9987" width="14.85546875" customWidth="1"/>
    <col min="9988" max="9988" width="14.140625" customWidth="1"/>
    <col min="9989" max="9989" width="14.5703125" customWidth="1"/>
    <col min="9990" max="9990" width="15.140625" customWidth="1"/>
    <col min="9991" max="9991" width="14" customWidth="1"/>
    <col min="9992" max="9992" width="13.140625" customWidth="1"/>
    <col min="9993" max="9993" width="14.28515625" customWidth="1"/>
    <col min="9994" max="9994" width="15.42578125" customWidth="1"/>
    <col min="9995" max="9995" width="16.140625" customWidth="1"/>
    <col min="9996" max="9996" width="13.28515625" customWidth="1"/>
    <col min="10241" max="10241" width="23.140625" customWidth="1"/>
    <col min="10242" max="10242" width="14.5703125" customWidth="1"/>
    <col min="10243" max="10243" width="14.85546875" customWidth="1"/>
    <col min="10244" max="10244" width="14.140625" customWidth="1"/>
    <col min="10245" max="10245" width="14.5703125" customWidth="1"/>
    <col min="10246" max="10246" width="15.140625" customWidth="1"/>
    <col min="10247" max="10247" width="14" customWidth="1"/>
    <col min="10248" max="10248" width="13.140625" customWidth="1"/>
    <col min="10249" max="10249" width="14.28515625" customWidth="1"/>
    <col min="10250" max="10250" width="15.42578125" customWidth="1"/>
    <col min="10251" max="10251" width="16.140625" customWidth="1"/>
    <col min="10252" max="10252" width="13.28515625" customWidth="1"/>
    <col min="10497" max="10497" width="23.140625" customWidth="1"/>
    <col min="10498" max="10498" width="14.5703125" customWidth="1"/>
    <col min="10499" max="10499" width="14.85546875" customWidth="1"/>
    <col min="10500" max="10500" width="14.140625" customWidth="1"/>
    <col min="10501" max="10501" width="14.5703125" customWidth="1"/>
    <col min="10502" max="10502" width="15.140625" customWidth="1"/>
    <col min="10503" max="10503" width="14" customWidth="1"/>
    <col min="10504" max="10504" width="13.140625" customWidth="1"/>
    <col min="10505" max="10505" width="14.28515625" customWidth="1"/>
    <col min="10506" max="10506" width="15.42578125" customWidth="1"/>
    <col min="10507" max="10507" width="16.140625" customWidth="1"/>
    <col min="10508" max="10508" width="13.28515625" customWidth="1"/>
    <col min="10753" max="10753" width="23.140625" customWidth="1"/>
    <col min="10754" max="10754" width="14.5703125" customWidth="1"/>
    <col min="10755" max="10755" width="14.85546875" customWidth="1"/>
    <col min="10756" max="10756" width="14.140625" customWidth="1"/>
    <col min="10757" max="10757" width="14.5703125" customWidth="1"/>
    <col min="10758" max="10758" width="15.140625" customWidth="1"/>
    <col min="10759" max="10759" width="14" customWidth="1"/>
    <col min="10760" max="10760" width="13.140625" customWidth="1"/>
    <col min="10761" max="10761" width="14.28515625" customWidth="1"/>
    <col min="10762" max="10762" width="15.42578125" customWidth="1"/>
    <col min="10763" max="10763" width="16.140625" customWidth="1"/>
    <col min="10764" max="10764" width="13.28515625" customWidth="1"/>
    <col min="11009" max="11009" width="23.140625" customWidth="1"/>
    <col min="11010" max="11010" width="14.5703125" customWidth="1"/>
    <col min="11011" max="11011" width="14.85546875" customWidth="1"/>
    <col min="11012" max="11012" width="14.140625" customWidth="1"/>
    <col min="11013" max="11013" width="14.5703125" customWidth="1"/>
    <col min="11014" max="11014" width="15.140625" customWidth="1"/>
    <col min="11015" max="11015" width="14" customWidth="1"/>
    <col min="11016" max="11016" width="13.140625" customWidth="1"/>
    <col min="11017" max="11017" width="14.28515625" customWidth="1"/>
    <col min="11018" max="11018" width="15.42578125" customWidth="1"/>
    <col min="11019" max="11019" width="16.140625" customWidth="1"/>
    <col min="11020" max="11020" width="13.28515625" customWidth="1"/>
    <col min="11265" max="11265" width="23.140625" customWidth="1"/>
    <col min="11266" max="11266" width="14.5703125" customWidth="1"/>
    <col min="11267" max="11267" width="14.85546875" customWidth="1"/>
    <col min="11268" max="11268" width="14.140625" customWidth="1"/>
    <col min="11269" max="11269" width="14.5703125" customWidth="1"/>
    <col min="11270" max="11270" width="15.140625" customWidth="1"/>
    <col min="11271" max="11271" width="14" customWidth="1"/>
    <col min="11272" max="11272" width="13.140625" customWidth="1"/>
    <col min="11273" max="11273" width="14.28515625" customWidth="1"/>
    <col min="11274" max="11274" width="15.42578125" customWidth="1"/>
    <col min="11275" max="11275" width="16.140625" customWidth="1"/>
    <col min="11276" max="11276" width="13.28515625" customWidth="1"/>
    <col min="11521" max="11521" width="23.140625" customWidth="1"/>
    <col min="11522" max="11522" width="14.5703125" customWidth="1"/>
    <col min="11523" max="11523" width="14.85546875" customWidth="1"/>
    <col min="11524" max="11524" width="14.140625" customWidth="1"/>
    <col min="11525" max="11525" width="14.5703125" customWidth="1"/>
    <col min="11526" max="11526" width="15.140625" customWidth="1"/>
    <col min="11527" max="11527" width="14" customWidth="1"/>
    <col min="11528" max="11528" width="13.140625" customWidth="1"/>
    <col min="11529" max="11529" width="14.28515625" customWidth="1"/>
    <col min="11530" max="11530" width="15.42578125" customWidth="1"/>
    <col min="11531" max="11531" width="16.140625" customWidth="1"/>
    <col min="11532" max="11532" width="13.28515625" customWidth="1"/>
    <col min="11777" max="11777" width="23.140625" customWidth="1"/>
    <col min="11778" max="11778" width="14.5703125" customWidth="1"/>
    <col min="11779" max="11779" width="14.85546875" customWidth="1"/>
    <col min="11780" max="11780" width="14.140625" customWidth="1"/>
    <col min="11781" max="11781" width="14.5703125" customWidth="1"/>
    <col min="11782" max="11782" width="15.140625" customWidth="1"/>
    <col min="11783" max="11783" width="14" customWidth="1"/>
    <col min="11784" max="11784" width="13.140625" customWidth="1"/>
    <col min="11785" max="11785" width="14.28515625" customWidth="1"/>
    <col min="11786" max="11786" width="15.42578125" customWidth="1"/>
    <col min="11787" max="11787" width="16.140625" customWidth="1"/>
    <col min="11788" max="11788" width="13.28515625" customWidth="1"/>
    <col min="12033" max="12033" width="23.140625" customWidth="1"/>
    <col min="12034" max="12034" width="14.5703125" customWidth="1"/>
    <col min="12035" max="12035" width="14.85546875" customWidth="1"/>
    <col min="12036" max="12036" width="14.140625" customWidth="1"/>
    <col min="12037" max="12037" width="14.5703125" customWidth="1"/>
    <col min="12038" max="12038" width="15.140625" customWidth="1"/>
    <col min="12039" max="12039" width="14" customWidth="1"/>
    <col min="12040" max="12040" width="13.140625" customWidth="1"/>
    <col min="12041" max="12041" width="14.28515625" customWidth="1"/>
    <col min="12042" max="12042" width="15.42578125" customWidth="1"/>
    <col min="12043" max="12043" width="16.140625" customWidth="1"/>
    <col min="12044" max="12044" width="13.28515625" customWidth="1"/>
    <col min="12289" max="12289" width="23.140625" customWidth="1"/>
    <col min="12290" max="12290" width="14.5703125" customWidth="1"/>
    <col min="12291" max="12291" width="14.85546875" customWidth="1"/>
    <col min="12292" max="12292" width="14.140625" customWidth="1"/>
    <col min="12293" max="12293" width="14.5703125" customWidth="1"/>
    <col min="12294" max="12294" width="15.140625" customWidth="1"/>
    <col min="12295" max="12295" width="14" customWidth="1"/>
    <col min="12296" max="12296" width="13.140625" customWidth="1"/>
    <col min="12297" max="12297" width="14.28515625" customWidth="1"/>
    <col min="12298" max="12298" width="15.42578125" customWidth="1"/>
    <col min="12299" max="12299" width="16.140625" customWidth="1"/>
    <col min="12300" max="12300" width="13.28515625" customWidth="1"/>
    <col min="12545" max="12545" width="23.140625" customWidth="1"/>
    <col min="12546" max="12546" width="14.5703125" customWidth="1"/>
    <col min="12547" max="12547" width="14.85546875" customWidth="1"/>
    <col min="12548" max="12548" width="14.140625" customWidth="1"/>
    <col min="12549" max="12549" width="14.5703125" customWidth="1"/>
    <col min="12550" max="12550" width="15.140625" customWidth="1"/>
    <col min="12551" max="12551" width="14" customWidth="1"/>
    <col min="12552" max="12552" width="13.140625" customWidth="1"/>
    <col min="12553" max="12553" width="14.28515625" customWidth="1"/>
    <col min="12554" max="12554" width="15.42578125" customWidth="1"/>
    <col min="12555" max="12555" width="16.140625" customWidth="1"/>
    <col min="12556" max="12556" width="13.28515625" customWidth="1"/>
    <col min="12801" max="12801" width="23.140625" customWidth="1"/>
    <col min="12802" max="12802" width="14.5703125" customWidth="1"/>
    <col min="12803" max="12803" width="14.85546875" customWidth="1"/>
    <col min="12804" max="12804" width="14.140625" customWidth="1"/>
    <col min="12805" max="12805" width="14.5703125" customWidth="1"/>
    <col min="12806" max="12806" width="15.140625" customWidth="1"/>
    <col min="12807" max="12807" width="14" customWidth="1"/>
    <col min="12808" max="12808" width="13.140625" customWidth="1"/>
    <col min="12809" max="12809" width="14.28515625" customWidth="1"/>
    <col min="12810" max="12810" width="15.42578125" customWidth="1"/>
    <col min="12811" max="12811" width="16.140625" customWidth="1"/>
    <col min="12812" max="12812" width="13.28515625" customWidth="1"/>
    <col min="13057" max="13057" width="23.140625" customWidth="1"/>
    <col min="13058" max="13058" width="14.5703125" customWidth="1"/>
    <col min="13059" max="13059" width="14.85546875" customWidth="1"/>
    <col min="13060" max="13060" width="14.140625" customWidth="1"/>
    <col min="13061" max="13061" width="14.5703125" customWidth="1"/>
    <col min="13062" max="13062" width="15.140625" customWidth="1"/>
    <col min="13063" max="13063" width="14" customWidth="1"/>
    <col min="13064" max="13064" width="13.140625" customWidth="1"/>
    <col min="13065" max="13065" width="14.28515625" customWidth="1"/>
    <col min="13066" max="13066" width="15.42578125" customWidth="1"/>
    <col min="13067" max="13067" width="16.140625" customWidth="1"/>
    <col min="13068" max="13068" width="13.28515625" customWidth="1"/>
    <col min="13313" max="13313" width="23.140625" customWidth="1"/>
    <col min="13314" max="13314" width="14.5703125" customWidth="1"/>
    <col min="13315" max="13315" width="14.85546875" customWidth="1"/>
    <col min="13316" max="13316" width="14.140625" customWidth="1"/>
    <col min="13317" max="13317" width="14.5703125" customWidth="1"/>
    <col min="13318" max="13318" width="15.140625" customWidth="1"/>
    <col min="13319" max="13319" width="14" customWidth="1"/>
    <col min="13320" max="13320" width="13.140625" customWidth="1"/>
    <col min="13321" max="13321" width="14.28515625" customWidth="1"/>
    <col min="13322" max="13322" width="15.42578125" customWidth="1"/>
    <col min="13323" max="13323" width="16.140625" customWidth="1"/>
    <col min="13324" max="13324" width="13.28515625" customWidth="1"/>
    <col min="13569" max="13569" width="23.140625" customWidth="1"/>
    <col min="13570" max="13570" width="14.5703125" customWidth="1"/>
    <col min="13571" max="13571" width="14.85546875" customWidth="1"/>
    <col min="13572" max="13572" width="14.140625" customWidth="1"/>
    <col min="13573" max="13573" width="14.5703125" customWidth="1"/>
    <col min="13574" max="13574" width="15.140625" customWidth="1"/>
    <col min="13575" max="13575" width="14" customWidth="1"/>
    <col min="13576" max="13576" width="13.140625" customWidth="1"/>
    <col min="13577" max="13577" width="14.28515625" customWidth="1"/>
    <col min="13578" max="13578" width="15.42578125" customWidth="1"/>
    <col min="13579" max="13579" width="16.140625" customWidth="1"/>
    <col min="13580" max="13580" width="13.28515625" customWidth="1"/>
    <col min="13825" max="13825" width="23.140625" customWidth="1"/>
    <col min="13826" max="13826" width="14.5703125" customWidth="1"/>
    <col min="13827" max="13827" width="14.85546875" customWidth="1"/>
    <col min="13828" max="13828" width="14.140625" customWidth="1"/>
    <col min="13829" max="13829" width="14.5703125" customWidth="1"/>
    <col min="13830" max="13830" width="15.140625" customWidth="1"/>
    <col min="13831" max="13831" width="14" customWidth="1"/>
    <col min="13832" max="13832" width="13.140625" customWidth="1"/>
    <col min="13833" max="13833" width="14.28515625" customWidth="1"/>
    <col min="13834" max="13834" width="15.42578125" customWidth="1"/>
    <col min="13835" max="13835" width="16.140625" customWidth="1"/>
    <col min="13836" max="13836" width="13.28515625" customWidth="1"/>
    <col min="14081" max="14081" width="23.140625" customWidth="1"/>
    <col min="14082" max="14082" width="14.5703125" customWidth="1"/>
    <col min="14083" max="14083" width="14.85546875" customWidth="1"/>
    <col min="14084" max="14084" width="14.140625" customWidth="1"/>
    <col min="14085" max="14085" width="14.5703125" customWidth="1"/>
    <col min="14086" max="14086" width="15.140625" customWidth="1"/>
    <col min="14087" max="14087" width="14" customWidth="1"/>
    <col min="14088" max="14088" width="13.140625" customWidth="1"/>
    <col min="14089" max="14089" width="14.28515625" customWidth="1"/>
    <col min="14090" max="14090" width="15.42578125" customWidth="1"/>
    <col min="14091" max="14091" width="16.140625" customWidth="1"/>
    <col min="14092" max="14092" width="13.28515625" customWidth="1"/>
    <col min="14337" max="14337" width="23.140625" customWidth="1"/>
    <col min="14338" max="14338" width="14.5703125" customWidth="1"/>
    <col min="14339" max="14339" width="14.85546875" customWidth="1"/>
    <col min="14340" max="14340" width="14.140625" customWidth="1"/>
    <col min="14341" max="14341" width="14.5703125" customWidth="1"/>
    <col min="14342" max="14342" width="15.140625" customWidth="1"/>
    <col min="14343" max="14343" width="14" customWidth="1"/>
    <col min="14344" max="14344" width="13.140625" customWidth="1"/>
    <col min="14345" max="14345" width="14.28515625" customWidth="1"/>
    <col min="14346" max="14346" width="15.42578125" customWidth="1"/>
    <col min="14347" max="14347" width="16.140625" customWidth="1"/>
    <col min="14348" max="14348" width="13.28515625" customWidth="1"/>
    <col min="14593" max="14593" width="23.140625" customWidth="1"/>
    <col min="14594" max="14594" width="14.5703125" customWidth="1"/>
    <col min="14595" max="14595" width="14.85546875" customWidth="1"/>
    <col min="14596" max="14596" width="14.140625" customWidth="1"/>
    <col min="14597" max="14597" width="14.5703125" customWidth="1"/>
    <col min="14598" max="14598" width="15.140625" customWidth="1"/>
    <col min="14599" max="14599" width="14" customWidth="1"/>
    <col min="14600" max="14600" width="13.140625" customWidth="1"/>
    <col min="14601" max="14601" width="14.28515625" customWidth="1"/>
    <col min="14602" max="14602" width="15.42578125" customWidth="1"/>
    <col min="14603" max="14603" width="16.140625" customWidth="1"/>
    <col min="14604" max="14604" width="13.28515625" customWidth="1"/>
    <col min="14849" max="14849" width="23.140625" customWidth="1"/>
    <col min="14850" max="14850" width="14.5703125" customWidth="1"/>
    <col min="14851" max="14851" width="14.85546875" customWidth="1"/>
    <col min="14852" max="14852" width="14.140625" customWidth="1"/>
    <col min="14853" max="14853" width="14.5703125" customWidth="1"/>
    <col min="14854" max="14854" width="15.140625" customWidth="1"/>
    <col min="14855" max="14855" width="14" customWidth="1"/>
    <col min="14856" max="14856" width="13.140625" customWidth="1"/>
    <col min="14857" max="14857" width="14.28515625" customWidth="1"/>
    <col min="14858" max="14858" width="15.42578125" customWidth="1"/>
    <col min="14859" max="14859" width="16.140625" customWidth="1"/>
    <col min="14860" max="14860" width="13.28515625" customWidth="1"/>
    <col min="15105" max="15105" width="23.140625" customWidth="1"/>
    <col min="15106" max="15106" width="14.5703125" customWidth="1"/>
    <col min="15107" max="15107" width="14.85546875" customWidth="1"/>
    <col min="15108" max="15108" width="14.140625" customWidth="1"/>
    <col min="15109" max="15109" width="14.5703125" customWidth="1"/>
    <col min="15110" max="15110" width="15.140625" customWidth="1"/>
    <col min="15111" max="15111" width="14" customWidth="1"/>
    <col min="15112" max="15112" width="13.140625" customWidth="1"/>
    <col min="15113" max="15113" width="14.28515625" customWidth="1"/>
    <col min="15114" max="15114" width="15.42578125" customWidth="1"/>
    <col min="15115" max="15115" width="16.140625" customWidth="1"/>
    <col min="15116" max="15116" width="13.28515625" customWidth="1"/>
    <col min="15361" max="15361" width="23.140625" customWidth="1"/>
    <col min="15362" max="15362" width="14.5703125" customWidth="1"/>
    <col min="15363" max="15363" width="14.85546875" customWidth="1"/>
    <col min="15364" max="15364" width="14.140625" customWidth="1"/>
    <col min="15365" max="15365" width="14.5703125" customWidth="1"/>
    <col min="15366" max="15366" width="15.140625" customWidth="1"/>
    <col min="15367" max="15367" width="14" customWidth="1"/>
    <col min="15368" max="15368" width="13.140625" customWidth="1"/>
    <col min="15369" max="15369" width="14.28515625" customWidth="1"/>
    <col min="15370" max="15370" width="15.42578125" customWidth="1"/>
    <col min="15371" max="15371" width="16.140625" customWidth="1"/>
    <col min="15372" max="15372" width="13.28515625" customWidth="1"/>
    <col min="15617" max="15617" width="23.140625" customWidth="1"/>
    <col min="15618" max="15618" width="14.5703125" customWidth="1"/>
    <col min="15619" max="15619" width="14.85546875" customWidth="1"/>
    <col min="15620" max="15620" width="14.140625" customWidth="1"/>
    <col min="15621" max="15621" width="14.5703125" customWidth="1"/>
    <col min="15622" max="15622" width="15.140625" customWidth="1"/>
    <col min="15623" max="15623" width="14" customWidth="1"/>
    <col min="15624" max="15624" width="13.140625" customWidth="1"/>
    <col min="15625" max="15625" width="14.28515625" customWidth="1"/>
    <col min="15626" max="15626" width="15.42578125" customWidth="1"/>
    <col min="15627" max="15627" width="16.140625" customWidth="1"/>
    <col min="15628" max="15628" width="13.28515625" customWidth="1"/>
    <col min="15873" max="15873" width="23.140625" customWidth="1"/>
    <col min="15874" max="15874" width="14.5703125" customWidth="1"/>
    <col min="15875" max="15875" width="14.85546875" customWidth="1"/>
    <col min="15876" max="15876" width="14.140625" customWidth="1"/>
    <col min="15877" max="15877" width="14.5703125" customWidth="1"/>
    <col min="15878" max="15878" width="15.140625" customWidth="1"/>
    <col min="15879" max="15879" width="14" customWidth="1"/>
    <col min="15880" max="15880" width="13.140625" customWidth="1"/>
    <col min="15881" max="15881" width="14.28515625" customWidth="1"/>
    <col min="15882" max="15882" width="15.42578125" customWidth="1"/>
    <col min="15883" max="15883" width="16.140625" customWidth="1"/>
    <col min="15884" max="15884" width="13.28515625" customWidth="1"/>
    <col min="16129" max="16129" width="23.140625" customWidth="1"/>
    <col min="16130" max="16130" width="14.5703125" customWidth="1"/>
    <col min="16131" max="16131" width="14.85546875" customWidth="1"/>
    <col min="16132" max="16132" width="14.140625" customWidth="1"/>
    <col min="16133" max="16133" width="14.5703125" customWidth="1"/>
    <col min="16134" max="16134" width="15.140625" customWidth="1"/>
    <col min="16135" max="16135" width="14" customWidth="1"/>
    <col min="16136" max="16136" width="13.140625" customWidth="1"/>
    <col min="16137" max="16137" width="14.28515625" customWidth="1"/>
    <col min="16138" max="16138" width="15.42578125" customWidth="1"/>
    <col min="16139" max="16139" width="16.140625" customWidth="1"/>
    <col min="16140" max="16140" width="13.28515625" customWidth="1"/>
  </cols>
  <sheetData>
    <row r="1" spans="1:10" ht="15.75">
      <c r="A1" s="260" t="s">
        <v>358</v>
      </c>
      <c r="B1" s="261"/>
      <c r="C1" s="261"/>
      <c r="D1" s="261"/>
      <c r="E1" s="261"/>
      <c r="F1" s="261"/>
      <c r="G1" s="261"/>
      <c r="H1" s="262"/>
      <c r="I1" s="263"/>
    </row>
    <row r="2" spans="1:10">
      <c r="A2" s="264" t="s">
        <v>359</v>
      </c>
      <c r="B2" s="265"/>
      <c r="C2" s="265"/>
      <c r="D2" s="265"/>
      <c r="E2" s="265"/>
      <c r="F2" s="265"/>
      <c r="G2" s="265"/>
      <c r="H2" s="266"/>
      <c r="I2" s="266"/>
    </row>
    <row r="3" spans="1:10">
      <c r="A3" s="267"/>
      <c r="B3" s="268" t="s">
        <v>360</v>
      </c>
      <c r="C3" s="268" t="s">
        <v>361</v>
      </c>
      <c r="D3" s="269" t="s">
        <v>362</v>
      </c>
      <c r="E3" s="269" t="s">
        <v>363</v>
      </c>
      <c r="F3" s="269" t="s">
        <v>364</v>
      </c>
      <c r="G3" s="269" t="s">
        <v>365</v>
      </c>
      <c r="H3" s="270" t="s">
        <v>366</v>
      </c>
      <c r="I3" s="268" t="s">
        <v>367</v>
      </c>
      <c r="J3" s="271" t="s">
        <v>368</v>
      </c>
    </row>
    <row r="4" spans="1:10">
      <c r="A4" s="272"/>
      <c r="B4" s="273" t="s">
        <v>369</v>
      </c>
      <c r="C4" s="273" t="s">
        <v>370</v>
      </c>
      <c r="D4" s="273"/>
      <c r="E4" s="273" t="s">
        <v>371</v>
      </c>
      <c r="F4" s="273" t="s">
        <v>372</v>
      </c>
      <c r="G4" s="273" t="s">
        <v>373</v>
      </c>
      <c r="H4" s="274" t="s">
        <v>374</v>
      </c>
      <c r="I4" s="273" t="s">
        <v>375</v>
      </c>
      <c r="J4" s="275" t="s">
        <v>376</v>
      </c>
    </row>
    <row r="5" spans="1:10">
      <c r="A5" s="276" t="s">
        <v>377</v>
      </c>
      <c r="B5" s="277">
        <v>125948570000</v>
      </c>
      <c r="C5" s="278">
        <v>17147588054</v>
      </c>
      <c r="D5" s="279">
        <v>0</v>
      </c>
      <c r="E5" s="279">
        <v>-981900</v>
      </c>
      <c r="F5" s="277">
        <v>133260491891</v>
      </c>
      <c r="G5" s="277">
        <v>25289164326</v>
      </c>
      <c r="H5" s="280">
        <v>7262420104</v>
      </c>
      <c r="I5" s="281">
        <v>7390990564</v>
      </c>
      <c r="J5" s="282">
        <v>316298243039</v>
      </c>
    </row>
    <row r="6" spans="1:10">
      <c r="A6" s="283" t="s">
        <v>378</v>
      </c>
      <c r="B6" s="284">
        <f t="shared" ref="B6:I6" si="0">SUM(B7:B11)</f>
        <v>0</v>
      </c>
      <c r="C6" s="284">
        <f t="shared" si="0"/>
        <v>0</v>
      </c>
      <c r="D6" s="285">
        <f t="shared" si="0"/>
        <v>0</v>
      </c>
      <c r="E6" s="286">
        <f t="shared" si="0"/>
        <v>0</v>
      </c>
      <c r="F6" s="285">
        <f t="shared" si="0"/>
        <v>0</v>
      </c>
      <c r="G6" s="285">
        <f t="shared" si="0"/>
        <v>0</v>
      </c>
      <c r="H6" s="285">
        <f t="shared" si="0"/>
        <v>0</v>
      </c>
      <c r="I6" s="287">
        <f t="shared" si="0"/>
        <v>3119578687</v>
      </c>
      <c r="J6" s="288">
        <f t="shared" ref="J6:J20" si="1">SUM(B6:I6)</f>
        <v>3119578687</v>
      </c>
    </row>
    <row r="7" spans="1:10">
      <c r="A7" s="289" t="s">
        <v>379</v>
      </c>
      <c r="B7" s="290"/>
      <c r="C7" s="291"/>
      <c r="D7" s="292"/>
      <c r="E7" s="293"/>
      <c r="F7" s="294"/>
      <c r="G7" s="294"/>
      <c r="H7" s="294"/>
      <c r="I7" s="295"/>
      <c r="J7" s="296">
        <f t="shared" si="1"/>
        <v>0</v>
      </c>
    </row>
    <row r="8" spans="1:10">
      <c r="A8" s="289" t="s">
        <v>380</v>
      </c>
      <c r="B8" s="294"/>
      <c r="C8" s="297"/>
      <c r="D8" s="294"/>
      <c r="E8" s="292"/>
      <c r="F8" s="294"/>
      <c r="G8" s="294"/>
      <c r="H8" s="294"/>
      <c r="I8" s="298">
        <v>3119578687</v>
      </c>
      <c r="J8" s="299">
        <f t="shared" si="1"/>
        <v>3119578687</v>
      </c>
    </row>
    <row r="9" spans="1:10">
      <c r="A9" s="289" t="s">
        <v>381</v>
      </c>
      <c r="B9" s="294"/>
      <c r="C9" s="294"/>
      <c r="D9" s="294"/>
      <c r="E9" s="292"/>
      <c r="F9" s="294"/>
      <c r="G9" s="294"/>
      <c r="H9" s="294"/>
      <c r="I9" s="295"/>
      <c r="J9" s="288">
        <f t="shared" si="1"/>
        <v>0</v>
      </c>
    </row>
    <row r="10" spans="1:10">
      <c r="A10" s="289" t="s">
        <v>382</v>
      </c>
      <c r="B10" s="294"/>
      <c r="C10" s="294"/>
      <c r="D10" s="294"/>
      <c r="E10" s="294"/>
      <c r="F10" s="294"/>
      <c r="G10" s="294"/>
      <c r="H10" s="294"/>
      <c r="I10" s="295"/>
      <c r="J10" s="299">
        <f t="shared" si="1"/>
        <v>0</v>
      </c>
    </row>
    <row r="11" spans="1:10">
      <c r="A11" s="300" t="s">
        <v>383</v>
      </c>
      <c r="B11" s="301"/>
      <c r="C11" s="301"/>
      <c r="D11" s="302"/>
      <c r="E11" s="301"/>
      <c r="F11" s="301"/>
      <c r="G11" s="301"/>
      <c r="H11" s="301"/>
      <c r="I11" s="301"/>
      <c r="J11" s="299">
        <f t="shared" si="1"/>
        <v>0</v>
      </c>
    </row>
    <row r="12" spans="1:10">
      <c r="A12" s="303" t="s">
        <v>384</v>
      </c>
      <c r="B12" s="301">
        <f t="shared" ref="B12:I12" si="2">SUM(B13:B19)</f>
        <v>0</v>
      </c>
      <c r="C12" s="301">
        <f t="shared" si="2"/>
        <v>0</v>
      </c>
      <c r="D12" s="304">
        <f t="shared" si="2"/>
        <v>0</v>
      </c>
      <c r="E12" s="305">
        <f t="shared" si="2"/>
        <v>0</v>
      </c>
      <c r="F12" s="301">
        <f t="shared" si="2"/>
        <v>0</v>
      </c>
      <c r="G12" s="301">
        <f t="shared" si="2"/>
        <v>0</v>
      </c>
      <c r="H12" s="301">
        <f t="shared" si="2"/>
        <v>0</v>
      </c>
      <c r="I12" s="301">
        <f t="shared" si="2"/>
        <v>0</v>
      </c>
      <c r="J12" s="288">
        <f t="shared" si="1"/>
        <v>0</v>
      </c>
    </row>
    <row r="13" spans="1:10">
      <c r="A13" s="289" t="s">
        <v>385</v>
      </c>
      <c r="B13" s="294"/>
      <c r="C13" s="294"/>
      <c r="D13" s="294"/>
      <c r="E13" s="294"/>
      <c r="F13" s="294"/>
      <c r="G13" s="294"/>
      <c r="H13" s="294"/>
      <c r="I13" s="306"/>
      <c r="J13" s="288">
        <f t="shared" si="1"/>
        <v>0</v>
      </c>
    </row>
    <row r="14" spans="1:10">
      <c r="A14" s="289" t="s">
        <v>386</v>
      </c>
      <c r="B14" s="294"/>
      <c r="C14" s="294"/>
      <c r="D14" s="294"/>
      <c r="E14" s="294"/>
      <c r="F14" s="294"/>
      <c r="G14" s="294"/>
      <c r="H14" s="294"/>
      <c r="I14" s="298"/>
      <c r="J14" s="299">
        <f t="shared" si="1"/>
        <v>0</v>
      </c>
    </row>
    <row r="15" spans="1:10">
      <c r="A15" s="289" t="s">
        <v>387</v>
      </c>
      <c r="B15" s="294"/>
      <c r="C15" s="294"/>
      <c r="D15" s="294"/>
      <c r="E15" s="294"/>
      <c r="F15" s="294"/>
      <c r="G15" s="294"/>
      <c r="H15" s="294"/>
      <c r="I15" s="306"/>
      <c r="J15" s="299">
        <f t="shared" si="1"/>
        <v>0</v>
      </c>
    </row>
    <row r="16" spans="1:10">
      <c r="A16" s="289" t="s">
        <v>388</v>
      </c>
      <c r="B16" s="294"/>
      <c r="C16" s="294"/>
      <c r="D16" s="294"/>
      <c r="E16" s="294"/>
      <c r="F16" s="294"/>
      <c r="G16" s="294"/>
      <c r="H16" s="294"/>
      <c r="I16" s="306"/>
      <c r="J16" s="299">
        <f t="shared" si="1"/>
        <v>0</v>
      </c>
    </row>
    <row r="17" spans="1:10">
      <c r="A17" s="289" t="s">
        <v>389</v>
      </c>
      <c r="B17" s="294"/>
      <c r="C17" s="294"/>
      <c r="D17" s="294"/>
      <c r="E17" s="294"/>
      <c r="F17" s="294"/>
      <c r="G17" s="294"/>
      <c r="H17" s="294"/>
      <c r="I17" s="306"/>
      <c r="J17" s="299">
        <f t="shared" si="1"/>
        <v>0</v>
      </c>
    </row>
    <row r="18" spans="1:10">
      <c r="A18" s="307" t="s">
        <v>390</v>
      </c>
      <c r="B18" s="290"/>
      <c r="C18" s="290"/>
      <c r="D18" s="290"/>
      <c r="E18" s="290"/>
      <c r="F18" s="290"/>
      <c r="G18" s="290"/>
      <c r="H18" s="290"/>
      <c r="I18" s="308"/>
      <c r="J18" s="299">
        <f t="shared" si="1"/>
        <v>0</v>
      </c>
    </row>
    <row r="19" spans="1:10">
      <c r="A19" s="309" t="s">
        <v>391</v>
      </c>
      <c r="B19" s="310"/>
      <c r="C19" s="311"/>
      <c r="D19" s="312"/>
      <c r="E19" s="313"/>
      <c r="F19" s="310"/>
      <c r="G19" s="310"/>
      <c r="H19" s="310"/>
      <c r="I19" s="311"/>
      <c r="J19" s="314">
        <f t="shared" si="1"/>
        <v>0</v>
      </c>
    </row>
    <row r="20" spans="1:10">
      <c r="A20" s="315" t="s">
        <v>392</v>
      </c>
      <c r="B20" s="316">
        <f t="shared" ref="B20:I20" si="3">B5+B6-B12</f>
        <v>125948570000</v>
      </c>
      <c r="C20" s="316">
        <f t="shared" si="3"/>
        <v>17147588054</v>
      </c>
      <c r="D20" s="316">
        <f t="shared" si="3"/>
        <v>0</v>
      </c>
      <c r="E20" s="316">
        <f t="shared" si="3"/>
        <v>-981900</v>
      </c>
      <c r="F20" s="316">
        <f t="shared" si="3"/>
        <v>133260491891</v>
      </c>
      <c r="G20" s="316">
        <f t="shared" si="3"/>
        <v>25289164326</v>
      </c>
      <c r="H20" s="316">
        <f t="shared" si="3"/>
        <v>7262420104</v>
      </c>
      <c r="I20" s="316">
        <f t="shared" si="3"/>
        <v>10510569251</v>
      </c>
      <c r="J20" s="287">
        <f t="shared" si="1"/>
        <v>319417821726</v>
      </c>
    </row>
    <row r="21" spans="1:10">
      <c r="A21" s="317"/>
      <c r="B21" s="318"/>
      <c r="C21" s="318"/>
      <c r="D21" s="318"/>
      <c r="E21" s="318"/>
      <c r="F21" s="318"/>
      <c r="G21" s="318"/>
      <c r="H21" s="318"/>
      <c r="I21" s="318"/>
      <c r="J21" s="43"/>
    </row>
    <row r="22" spans="1:10" ht="15.75">
      <c r="A22" s="264" t="s">
        <v>393</v>
      </c>
      <c r="B22" s="319"/>
      <c r="C22" s="320"/>
      <c r="D22" s="320"/>
      <c r="E22" s="319"/>
      <c r="F22" s="321"/>
      <c r="G22" s="320"/>
      <c r="H22" s="322"/>
      <c r="I22" s="320"/>
      <c r="J22" s="323"/>
    </row>
    <row r="23" spans="1:10" ht="15.75">
      <c r="A23" s="324"/>
      <c r="B23" s="325"/>
      <c r="C23" s="326" t="s">
        <v>394</v>
      </c>
      <c r="D23" s="327"/>
      <c r="E23" s="328" t="s">
        <v>395</v>
      </c>
      <c r="F23" s="329"/>
      <c r="G23" s="330" t="s">
        <v>396</v>
      </c>
      <c r="H23" s="331"/>
      <c r="I23" s="332" t="s">
        <v>397</v>
      </c>
      <c r="J23" s="333"/>
    </row>
    <row r="24" spans="1:10">
      <c r="A24" s="334"/>
      <c r="B24" s="335"/>
      <c r="C24" s="336" t="s">
        <v>274</v>
      </c>
      <c r="D24" s="337" t="s">
        <v>398</v>
      </c>
      <c r="E24" s="336" t="s">
        <v>274</v>
      </c>
      <c r="F24" s="337" t="s">
        <v>398</v>
      </c>
      <c r="G24" s="336" t="s">
        <v>274</v>
      </c>
      <c r="H24" s="337" t="s">
        <v>398</v>
      </c>
      <c r="I24" s="336" t="s">
        <v>274</v>
      </c>
      <c r="J24" s="338" t="s">
        <v>398</v>
      </c>
    </row>
    <row r="25" spans="1:10">
      <c r="A25" s="339" t="s">
        <v>399</v>
      </c>
      <c r="B25" s="340"/>
      <c r="C25" s="341"/>
      <c r="D25" s="342"/>
      <c r="E25" s="341"/>
      <c r="F25" s="342"/>
      <c r="G25" s="341"/>
      <c r="H25" s="342"/>
      <c r="I25" s="341" t="s">
        <v>400</v>
      </c>
      <c r="J25" s="342">
        <v>0.36609999999999998</v>
      </c>
    </row>
    <row r="26" spans="1:10" ht="15.75">
      <c r="A26" s="343" t="s">
        <v>401</v>
      </c>
      <c r="B26" s="344"/>
      <c r="C26" s="298"/>
      <c r="D26" s="345"/>
      <c r="E26" s="298"/>
      <c r="F26" s="345"/>
      <c r="G26" s="298"/>
      <c r="H26" s="345"/>
      <c r="I26" s="298">
        <f>I28-I25-I27</f>
        <v>79840990000</v>
      </c>
      <c r="J26" s="345">
        <f>J28-J25</f>
        <v>0.63390000000000002</v>
      </c>
    </row>
    <row r="27" spans="1:10" ht="15.75">
      <c r="A27" s="343" t="s">
        <v>402</v>
      </c>
      <c r="B27" s="344"/>
      <c r="C27" s="346"/>
      <c r="D27" s="347"/>
      <c r="E27" s="346"/>
      <c r="F27" s="347"/>
      <c r="G27" s="346"/>
      <c r="H27" s="347"/>
      <c r="I27" s="346">
        <v>410000</v>
      </c>
      <c r="J27" s="347">
        <v>3.0000000000000001E-6</v>
      </c>
    </row>
    <row r="28" spans="1:10">
      <c r="A28" s="348" t="s">
        <v>403</v>
      </c>
      <c r="B28" s="349"/>
      <c r="C28" s="310"/>
      <c r="D28" s="350"/>
      <c r="E28" s="310"/>
      <c r="F28" s="350"/>
      <c r="G28" s="310"/>
      <c r="H28" s="350"/>
      <c r="I28" s="310">
        <v>125948570000</v>
      </c>
      <c r="J28" s="350">
        <v>1</v>
      </c>
    </row>
    <row r="29" spans="1:10" ht="15.75">
      <c r="A29" s="324"/>
      <c r="B29" s="325"/>
      <c r="C29" s="326" t="s">
        <v>404</v>
      </c>
      <c r="D29" s="327"/>
    </row>
    <row r="30" spans="1:10">
      <c r="A30" s="334"/>
      <c r="B30" s="335"/>
      <c r="C30" s="336" t="s">
        <v>274</v>
      </c>
      <c r="D30" s="337" t="s">
        <v>398</v>
      </c>
    </row>
    <row r="31" spans="1:10">
      <c r="A31" s="339" t="s">
        <v>399</v>
      </c>
      <c r="B31" s="340"/>
      <c r="C31" s="341"/>
      <c r="D31" s="342"/>
    </row>
    <row r="32" spans="1:10" ht="15.75">
      <c r="A32" s="343" t="s">
        <v>401</v>
      </c>
      <c r="B32" s="344"/>
      <c r="C32" s="298"/>
      <c r="D32" s="345"/>
    </row>
    <row r="33" spans="1:4" ht="15.75">
      <c r="A33" s="343" t="s">
        <v>402</v>
      </c>
      <c r="B33" s="344"/>
      <c r="C33" s="346"/>
      <c r="D33" s="347"/>
    </row>
    <row r="34" spans="1:4">
      <c r="A34" s="348" t="s">
        <v>403</v>
      </c>
      <c r="B34" s="349"/>
      <c r="C34" s="310"/>
      <c r="D34" s="350"/>
    </row>
    <row r="35" spans="1:4">
      <c r="C35" s="351"/>
    </row>
    <row r="36" spans="1:4">
      <c r="C36" s="318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P399"/>
  <sheetViews>
    <sheetView workbookViewId="0">
      <selection sqref="A1:XFD1048576"/>
    </sheetView>
  </sheetViews>
  <sheetFormatPr defaultRowHeight="15.75"/>
  <cols>
    <col min="1" max="1" width="34" style="708" customWidth="1"/>
    <col min="2" max="2" width="0.140625" customWidth="1"/>
    <col min="3" max="3" width="16.85546875" style="352" customWidth="1"/>
    <col min="4" max="4" width="9" style="353" customWidth="1"/>
    <col min="5" max="5" width="17.85546875" style="354" customWidth="1"/>
    <col min="6" max="6" width="8.5703125" style="355" customWidth="1"/>
    <col min="7" max="7" width="18.140625" style="356" customWidth="1"/>
    <col min="8" max="8" width="23" style="357" customWidth="1"/>
    <col min="9" max="12" width="9.140625" style="357"/>
    <col min="13" max="16" width="9.140625" style="358"/>
    <col min="257" max="257" width="34" customWidth="1"/>
    <col min="258" max="258" width="0.140625" customWidth="1"/>
    <col min="259" max="259" width="16.85546875" customWidth="1"/>
    <col min="260" max="260" width="9" customWidth="1"/>
    <col min="261" max="261" width="17.85546875" customWidth="1"/>
    <col min="262" max="262" width="8.5703125" customWidth="1"/>
    <col min="263" max="263" width="18.140625" customWidth="1"/>
    <col min="264" max="264" width="23" customWidth="1"/>
    <col min="513" max="513" width="34" customWidth="1"/>
    <col min="514" max="514" width="0.140625" customWidth="1"/>
    <col min="515" max="515" width="16.85546875" customWidth="1"/>
    <col min="516" max="516" width="9" customWidth="1"/>
    <col min="517" max="517" width="17.85546875" customWidth="1"/>
    <col min="518" max="518" width="8.5703125" customWidth="1"/>
    <col min="519" max="519" width="18.140625" customWidth="1"/>
    <col min="520" max="520" width="23" customWidth="1"/>
    <col min="769" max="769" width="34" customWidth="1"/>
    <col min="770" max="770" width="0.140625" customWidth="1"/>
    <col min="771" max="771" width="16.85546875" customWidth="1"/>
    <col min="772" max="772" width="9" customWidth="1"/>
    <col min="773" max="773" width="17.85546875" customWidth="1"/>
    <col min="774" max="774" width="8.5703125" customWidth="1"/>
    <col min="775" max="775" width="18.140625" customWidth="1"/>
    <col min="776" max="776" width="23" customWidth="1"/>
    <col min="1025" max="1025" width="34" customWidth="1"/>
    <col min="1026" max="1026" width="0.140625" customWidth="1"/>
    <col min="1027" max="1027" width="16.85546875" customWidth="1"/>
    <col min="1028" max="1028" width="9" customWidth="1"/>
    <col min="1029" max="1029" width="17.85546875" customWidth="1"/>
    <col min="1030" max="1030" width="8.5703125" customWidth="1"/>
    <col min="1031" max="1031" width="18.140625" customWidth="1"/>
    <col min="1032" max="1032" width="23" customWidth="1"/>
    <col min="1281" max="1281" width="34" customWidth="1"/>
    <col min="1282" max="1282" width="0.140625" customWidth="1"/>
    <col min="1283" max="1283" width="16.85546875" customWidth="1"/>
    <col min="1284" max="1284" width="9" customWidth="1"/>
    <col min="1285" max="1285" width="17.85546875" customWidth="1"/>
    <col min="1286" max="1286" width="8.5703125" customWidth="1"/>
    <col min="1287" max="1287" width="18.140625" customWidth="1"/>
    <col min="1288" max="1288" width="23" customWidth="1"/>
    <col min="1537" max="1537" width="34" customWidth="1"/>
    <col min="1538" max="1538" width="0.140625" customWidth="1"/>
    <col min="1539" max="1539" width="16.85546875" customWidth="1"/>
    <col min="1540" max="1540" width="9" customWidth="1"/>
    <col min="1541" max="1541" width="17.85546875" customWidth="1"/>
    <col min="1542" max="1542" width="8.5703125" customWidth="1"/>
    <col min="1543" max="1543" width="18.140625" customWidth="1"/>
    <col min="1544" max="1544" width="23" customWidth="1"/>
    <col min="1793" max="1793" width="34" customWidth="1"/>
    <col min="1794" max="1794" width="0.140625" customWidth="1"/>
    <col min="1795" max="1795" width="16.85546875" customWidth="1"/>
    <col min="1796" max="1796" width="9" customWidth="1"/>
    <col min="1797" max="1797" width="17.85546875" customWidth="1"/>
    <col min="1798" max="1798" width="8.5703125" customWidth="1"/>
    <col min="1799" max="1799" width="18.140625" customWidth="1"/>
    <col min="1800" max="1800" width="23" customWidth="1"/>
    <col min="2049" max="2049" width="34" customWidth="1"/>
    <col min="2050" max="2050" width="0.140625" customWidth="1"/>
    <col min="2051" max="2051" width="16.85546875" customWidth="1"/>
    <col min="2052" max="2052" width="9" customWidth="1"/>
    <col min="2053" max="2053" width="17.85546875" customWidth="1"/>
    <col min="2054" max="2054" width="8.5703125" customWidth="1"/>
    <col min="2055" max="2055" width="18.140625" customWidth="1"/>
    <col min="2056" max="2056" width="23" customWidth="1"/>
    <col min="2305" max="2305" width="34" customWidth="1"/>
    <col min="2306" max="2306" width="0.140625" customWidth="1"/>
    <col min="2307" max="2307" width="16.85546875" customWidth="1"/>
    <col min="2308" max="2308" width="9" customWidth="1"/>
    <col min="2309" max="2309" width="17.85546875" customWidth="1"/>
    <col min="2310" max="2310" width="8.5703125" customWidth="1"/>
    <col min="2311" max="2311" width="18.140625" customWidth="1"/>
    <col min="2312" max="2312" width="23" customWidth="1"/>
    <col min="2561" max="2561" width="34" customWidth="1"/>
    <col min="2562" max="2562" width="0.140625" customWidth="1"/>
    <col min="2563" max="2563" width="16.85546875" customWidth="1"/>
    <col min="2564" max="2564" width="9" customWidth="1"/>
    <col min="2565" max="2565" width="17.85546875" customWidth="1"/>
    <col min="2566" max="2566" width="8.5703125" customWidth="1"/>
    <col min="2567" max="2567" width="18.140625" customWidth="1"/>
    <col min="2568" max="2568" width="23" customWidth="1"/>
    <col min="2817" max="2817" width="34" customWidth="1"/>
    <col min="2818" max="2818" width="0.140625" customWidth="1"/>
    <col min="2819" max="2819" width="16.85546875" customWidth="1"/>
    <col min="2820" max="2820" width="9" customWidth="1"/>
    <col min="2821" max="2821" width="17.85546875" customWidth="1"/>
    <col min="2822" max="2822" width="8.5703125" customWidth="1"/>
    <col min="2823" max="2823" width="18.140625" customWidth="1"/>
    <col min="2824" max="2824" width="23" customWidth="1"/>
    <col min="3073" max="3073" width="34" customWidth="1"/>
    <col min="3074" max="3074" width="0.140625" customWidth="1"/>
    <col min="3075" max="3075" width="16.85546875" customWidth="1"/>
    <col min="3076" max="3076" width="9" customWidth="1"/>
    <col min="3077" max="3077" width="17.85546875" customWidth="1"/>
    <col min="3078" max="3078" width="8.5703125" customWidth="1"/>
    <col min="3079" max="3079" width="18.140625" customWidth="1"/>
    <col min="3080" max="3080" width="23" customWidth="1"/>
    <col min="3329" max="3329" width="34" customWidth="1"/>
    <col min="3330" max="3330" width="0.140625" customWidth="1"/>
    <col min="3331" max="3331" width="16.85546875" customWidth="1"/>
    <col min="3332" max="3332" width="9" customWidth="1"/>
    <col min="3333" max="3333" width="17.85546875" customWidth="1"/>
    <col min="3334" max="3334" width="8.5703125" customWidth="1"/>
    <col min="3335" max="3335" width="18.140625" customWidth="1"/>
    <col min="3336" max="3336" width="23" customWidth="1"/>
    <col min="3585" max="3585" width="34" customWidth="1"/>
    <col min="3586" max="3586" width="0.140625" customWidth="1"/>
    <col min="3587" max="3587" width="16.85546875" customWidth="1"/>
    <col min="3588" max="3588" width="9" customWidth="1"/>
    <col min="3589" max="3589" width="17.85546875" customWidth="1"/>
    <col min="3590" max="3590" width="8.5703125" customWidth="1"/>
    <col min="3591" max="3591" width="18.140625" customWidth="1"/>
    <col min="3592" max="3592" width="23" customWidth="1"/>
    <col min="3841" max="3841" width="34" customWidth="1"/>
    <col min="3842" max="3842" width="0.140625" customWidth="1"/>
    <col min="3843" max="3843" width="16.85546875" customWidth="1"/>
    <col min="3844" max="3844" width="9" customWidth="1"/>
    <col min="3845" max="3845" width="17.85546875" customWidth="1"/>
    <col min="3846" max="3846" width="8.5703125" customWidth="1"/>
    <col min="3847" max="3847" width="18.140625" customWidth="1"/>
    <col min="3848" max="3848" width="23" customWidth="1"/>
    <col min="4097" max="4097" width="34" customWidth="1"/>
    <col min="4098" max="4098" width="0.140625" customWidth="1"/>
    <col min="4099" max="4099" width="16.85546875" customWidth="1"/>
    <col min="4100" max="4100" width="9" customWidth="1"/>
    <col min="4101" max="4101" width="17.85546875" customWidth="1"/>
    <col min="4102" max="4102" width="8.5703125" customWidth="1"/>
    <col min="4103" max="4103" width="18.140625" customWidth="1"/>
    <col min="4104" max="4104" width="23" customWidth="1"/>
    <col min="4353" max="4353" width="34" customWidth="1"/>
    <col min="4354" max="4354" width="0.140625" customWidth="1"/>
    <col min="4355" max="4355" width="16.85546875" customWidth="1"/>
    <col min="4356" max="4356" width="9" customWidth="1"/>
    <col min="4357" max="4357" width="17.85546875" customWidth="1"/>
    <col min="4358" max="4358" width="8.5703125" customWidth="1"/>
    <col min="4359" max="4359" width="18.140625" customWidth="1"/>
    <col min="4360" max="4360" width="23" customWidth="1"/>
    <col min="4609" max="4609" width="34" customWidth="1"/>
    <col min="4610" max="4610" width="0.140625" customWidth="1"/>
    <col min="4611" max="4611" width="16.85546875" customWidth="1"/>
    <col min="4612" max="4612" width="9" customWidth="1"/>
    <col min="4613" max="4613" width="17.85546875" customWidth="1"/>
    <col min="4614" max="4614" width="8.5703125" customWidth="1"/>
    <col min="4615" max="4615" width="18.140625" customWidth="1"/>
    <col min="4616" max="4616" width="23" customWidth="1"/>
    <col min="4865" max="4865" width="34" customWidth="1"/>
    <col min="4866" max="4866" width="0.140625" customWidth="1"/>
    <col min="4867" max="4867" width="16.85546875" customWidth="1"/>
    <col min="4868" max="4868" width="9" customWidth="1"/>
    <col min="4869" max="4869" width="17.85546875" customWidth="1"/>
    <col min="4870" max="4870" width="8.5703125" customWidth="1"/>
    <col min="4871" max="4871" width="18.140625" customWidth="1"/>
    <col min="4872" max="4872" width="23" customWidth="1"/>
    <col min="5121" max="5121" width="34" customWidth="1"/>
    <col min="5122" max="5122" width="0.140625" customWidth="1"/>
    <col min="5123" max="5123" width="16.85546875" customWidth="1"/>
    <col min="5124" max="5124" width="9" customWidth="1"/>
    <col min="5125" max="5125" width="17.85546875" customWidth="1"/>
    <col min="5126" max="5126" width="8.5703125" customWidth="1"/>
    <col min="5127" max="5127" width="18.140625" customWidth="1"/>
    <col min="5128" max="5128" width="23" customWidth="1"/>
    <col min="5377" max="5377" width="34" customWidth="1"/>
    <col min="5378" max="5378" width="0.140625" customWidth="1"/>
    <col min="5379" max="5379" width="16.85546875" customWidth="1"/>
    <col min="5380" max="5380" width="9" customWidth="1"/>
    <col min="5381" max="5381" width="17.85546875" customWidth="1"/>
    <col min="5382" max="5382" width="8.5703125" customWidth="1"/>
    <col min="5383" max="5383" width="18.140625" customWidth="1"/>
    <col min="5384" max="5384" width="23" customWidth="1"/>
    <col min="5633" max="5633" width="34" customWidth="1"/>
    <col min="5634" max="5634" width="0.140625" customWidth="1"/>
    <col min="5635" max="5635" width="16.85546875" customWidth="1"/>
    <col min="5636" max="5636" width="9" customWidth="1"/>
    <col min="5637" max="5637" width="17.85546875" customWidth="1"/>
    <col min="5638" max="5638" width="8.5703125" customWidth="1"/>
    <col min="5639" max="5639" width="18.140625" customWidth="1"/>
    <col min="5640" max="5640" width="23" customWidth="1"/>
    <col min="5889" max="5889" width="34" customWidth="1"/>
    <col min="5890" max="5890" width="0.140625" customWidth="1"/>
    <col min="5891" max="5891" width="16.85546875" customWidth="1"/>
    <col min="5892" max="5892" width="9" customWidth="1"/>
    <col min="5893" max="5893" width="17.85546875" customWidth="1"/>
    <col min="5894" max="5894" width="8.5703125" customWidth="1"/>
    <col min="5895" max="5895" width="18.140625" customWidth="1"/>
    <col min="5896" max="5896" width="23" customWidth="1"/>
    <col min="6145" max="6145" width="34" customWidth="1"/>
    <col min="6146" max="6146" width="0.140625" customWidth="1"/>
    <col min="6147" max="6147" width="16.85546875" customWidth="1"/>
    <col min="6148" max="6148" width="9" customWidth="1"/>
    <col min="6149" max="6149" width="17.85546875" customWidth="1"/>
    <col min="6150" max="6150" width="8.5703125" customWidth="1"/>
    <col min="6151" max="6151" width="18.140625" customWidth="1"/>
    <col min="6152" max="6152" width="23" customWidth="1"/>
    <col min="6401" max="6401" width="34" customWidth="1"/>
    <col min="6402" max="6402" width="0.140625" customWidth="1"/>
    <col min="6403" max="6403" width="16.85546875" customWidth="1"/>
    <col min="6404" max="6404" width="9" customWidth="1"/>
    <col min="6405" max="6405" width="17.85546875" customWidth="1"/>
    <col min="6406" max="6406" width="8.5703125" customWidth="1"/>
    <col min="6407" max="6407" width="18.140625" customWidth="1"/>
    <col min="6408" max="6408" width="23" customWidth="1"/>
    <col min="6657" max="6657" width="34" customWidth="1"/>
    <col min="6658" max="6658" width="0.140625" customWidth="1"/>
    <col min="6659" max="6659" width="16.85546875" customWidth="1"/>
    <col min="6660" max="6660" width="9" customWidth="1"/>
    <col min="6661" max="6661" width="17.85546875" customWidth="1"/>
    <col min="6662" max="6662" width="8.5703125" customWidth="1"/>
    <col min="6663" max="6663" width="18.140625" customWidth="1"/>
    <col min="6664" max="6664" width="23" customWidth="1"/>
    <col min="6913" max="6913" width="34" customWidth="1"/>
    <col min="6914" max="6914" width="0.140625" customWidth="1"/>
    <col min="6915" max="6915" width="16.85546875" customWidth="1"/>
    <col min="6916" max="6916" width="9" customWidth="1"/>
    <col min="6917" max="6917" width="17.85546875" customWidth="1"/>
    <col min="6918" max="6918" width="8.5703125" customWidth="1"/>
    <col min="6919" max="6919" width="18.140625" customWidth="1"/>
    <col min="6920" max="6920" width="23" customWidth="1"/>
    <col min="7169" max="7169" width="34" customWidth="1"/>
    <col min="7170" max="7170" width="0.140625" customWidth="1"/>
    <col min="7171" max="7171" width="16.85546875" customWidth="1"/>
    <col min="7172" max="7172" width="9" customWidth="1"/>
    <col min="7173" max="7173" width="17.85546875" customWidth="1"/>
    <col min="7174" max="7174" width="8.5703125" customWidth="1"/>
    <col min="7175" max="7175" width="18.140625" customWidth="1"/>
    <col min="7176" max="7176" width="23" customWidth="1"/>
    <col min="7425" max="7425" width="34" customWidth="1"/>
    <col min="7426" max="7426" width="0.140625" customWidth="1"/>
    <col min="7427" max="7427" width="16.85546875" customWidth="1"/>
    <col min="7428" max="7428" width="9" customWidth="1"/>
    <col min="7429" max="7429" width="17.85546875" customWidth="1"/>
    <col min="7430" max="7430" width="8.5703125" customWidth="1"/>
    <col min="7431" max="7431" width="18.140625" customWidth="1"/>
    <col min="7432" max="7432" width="23" customWidth="1"/>
    <col min="7681" max="7681" width="34" customWidth="1"/>
    <col min="7682" max="7682" width="0.140625" customWidth="1"/>
    <col min="7683" max="7683" width="16.85546875" customWidth="1"/>
    <col min="7684" max="7684" width="9" customWidth="1"/>
    <col min="7685" max="7685" width="17.85546875" customWidth="1"/>
    <col min="7686" max="7686" width="8.5703125" customWidth="1"/>
    <col min="7687" max="7687" width="18.140625" customWidth="1"/>
    <col min="7688" max="7688" width="23" customWidth="1"/>
    <col min="7937" max="7937" width="34" customWidth="1"/>
    <col min="7938" max="7938" width="0.140625" customWidth="1"/>
    <col min="7939" max="7939" width="16.85546875" customWidth="1"/>
    <col min="7940" max="7940" width="9" customWidth="1"/>
    <col min="7941" max="7941" width="17.85546875" customWidth="1"/>
    <col min="7942" max="7942" width="8.5703125" customWidth="1"/>
    <col min="7943" max="7943" width="18.140625" customWidth="1"/>
    <col min="7944" max="7944" width="23" customWidth="1"/>
    <col min="8193" max="8193" width="34" customWidth="1"/>
    <col min="8194" max="8194" width="0.140625" customWidth="1"/>
    <col min="8195" max="8195" width="16.85546875" customWidth="1"/>
    <col min="8196" max="8196" width="9" customWidth="1"/>
    <col min="8197" max="8197" width="17.85546875" customWidth="1"/>
    <col min="8198" max="8198" width="8.5703125" customWidth="1"/>
    <col min="8199" max="8199" width="18.140625" customWidth="1"/>
    <col min="8200" max="8200" width="23" customWidth="1"/>
    <col min="8449" max="8449" width="34" customWidth="1"/>
    <col min="8450" max="8450" width="0.140625" customWidth="1"/>
    <col min="8451" max="8451" width="16.85546875" customWidth="1"/>
    <col min="8452" max="8452" width="9" customWidth="1"/>
    <col min="8453" max="8453" width="17.85546875" customWidth="1"/>
    <col min="8454" max="8454" width="8.5703125" customWidth="1"/>
    <col min="8455" max="8455" width="18.140625" customWidth="1"/>
    <col min="8456" max="8456" width="23" customWidth="1"/>
    <col min="8705" max="8705" width="34" customWidth="1"/>
    <col min="8706" max="8706" width="0.140625" customWidth="1"/>
    <col min="8707" max="8707" width="16.85546875" customWidth="1"/>
    <col min="8708" max="8708" width="9" customWidth="1"/>
    <col min="8709" max="8709" width="17.85546875" customWidth="1"/>
    <col min="8710" max="8710" width="8.5703125" customWidth="1"/>
    <col min="8711" max="8711" width="18.140625" customWidth="1"/>
    <col min="8712" max="8712" width="23" customWidth="1"/>
    <col min="8961" max="8961" width="34" customWidth="1"/>
    <col min="8962" max="8962" width="0.140625" customWidth="1"/>
    <col min="8963" max="8963" width="16.85546875" customWidth="1"/>
    <col min="8964" max="8964" width="9" customWidth="1"/>
    <col min="8965" max="8965" width="17.85546875" customWidth="1"/>
    <col min="8966" max="8966" width="8.5703125" customWidth="1"/>
    <col min="8967" max="8967" width="18.140625" customWidth="1"/>
    <col min="8968" max="8968" width="23" customWidth="1"/>
    <col min="9217" max="9217" width="34" customWidth="1"/>
    <col min="9218" max="9218" width="0.140625" customWidth="1"/>
    <col min="9219" max="9219" width="16.85546875" customWidth="1"/>
    <col min="9220" max="9220" width="9" customWidth="1"/>
    <col min="9221" max="9221" width="17.85546875" customWidth="1"/>
    <col min="9222" max="9222" width="8.5703125" customWidth="1"/>
    <col min="9223" max="9223" width="18.140625" customWidth="1"/>
    <col min="9224" max="9224" width="23" customWidth="1"/>
    <col min="9473" max="9473" width="34" customWidth="1"/>
    <col min="9474" max="9474" width="0.140625" customWidth="1"/>
    <col min="9475" max="9475" width="16.85546875" customWidth="1"/>
    <col min="9476" max="9476" width="9" customWidth="1"/>
    <col min="9477" max="9477" width="17.85546875" customWidth="1"/>
    <col min="9478" max="9478" width="8.5703125" customWidth="1"/>
    <col min="9479" max="9479" width="18.140625" customWidth="1"/>
    <col min="9480" max="9480" width="23" customWidth="1"/>
    <col min="9729" max="9729" width="34" customWidth="1"/>
    <col min="9730" max="9730" width="0.140625" customWidth="1"/>
    <col min="9731" max="9731" width="16.85546875" customWidth="1"/>
    <col min="9732" max="9732" width="9" customWidth="1"/>
    <col min="9733" max="9733" width="17.85546875" customWidth="1"/>
    <col min="9734" max="9734" width="8.5703125" customWidth="1"/>
    <col min="9735" max="9735" width="18.140625" customWidth="1"/>
    <col min="9736" max="9736" width="23" customWidth="1"/>
    <col min="9985" max="9985" width="34" customWidth="1"/>
    <col min="9986" max="9986" width="0.140625" customWidth="1"/>
    <col min="9987" max="9987" width="16.85546875" customWidth="1"/>
    <col min="9988" max="9988" width="9" customWidth="1"/>
    <col min="9989" max="9989" width="17.85546875" customWidth="1"/>
    <col min="9990" max="9990" width="8.5703125" customWidth="1"/>
    <col min="9991" max="9991" width="18.140625" customWidth="1"/>
    <col min="9992" max="9992" width="23" customWidth="1"/>
    <col min="10241" max="10241" width="34" customWidth="1"/>
    <col min="10242" max="10242" width="0.140625" customWidth="1"/>
    <col min="10243" max="10243" width="16.85546875" customWidth="1"/>
    <col min="10244" max="10244" width="9" customWidth="1"/>
    <col min="10245" max="10245" width="17.85546875" customWidth="1"/>
    <col min="10246" max="10246" width="8.5703125" customWidth="1"/>
    <col min="10247" max="10247" width="18.140625" customWidth="1"/>
    <col min="10248" max="10248" width="23" customWidth="1"/>
    <col min="10497" max="10497" width="34" customWidth="1"/>
    <col min="10498" max="10498" width="0.140625" customWidth="1"/>
    <col min="10499" max="10499" width="16.85546875" customWidth="1"/>
    <col min="10500" max="10500" width="9" customWidth="1"/>
    <col min="10501" max="10501" width="17.85546875" customWidth="1"/>
    <col min="10502" max="10502" width="8.5703125" customWidth="1"/>
    <col min="10503" max="10503" width="18.140625" customWidth="1"/>
    <col min="10504" max="10504" width="23" customWidth="1"/>
    <col min="10753" max="10753" width="34" customWidth="1"/>
    <col min="10754" max="10754" width="0.140625" customWidth="1"/>
    <col min="10755" max="10755" width="16.85546875" customWidth="1"/>
    <col min="10756" max="10756" width="9" customWidth="1"/>
    <col min="10757" max="10757" width="17.85546875" customWidth="1"/>
    <col min="10758" max="10758" width="8.5703125" customWidth="1"/>
    <col min="10759" max="10759" width="18.140625" customWidth="1"/>
    <col min="10760" max="10760" width="23" customWidth="1"/>
    <col min="11009" max="11009" width="34" customWidth="1"/>
    <col min="11010" max="11010" width="0.140625" customWidth="1"/>
    <col min="11011" max="11011" width="16.85546875" customWidth="1"/>
    <col min="11012" max="11012" width="9" customWidth="1"/>
    <col min="11013" max="11013" width="17.85546875" customWidth="1"/>
    <col min="11014" max="11014" width="8.5703125" customWidth="1"/>
    <col min="11015" max="11015" width="18.140625" customWidth="1"/>
    <col min="11016" max="11016" width="23" customWidth="1"/>
    <col min="11265" max="11265" width="34" customWidth="1"/>
    <col min="11266" max="11266" width="0.140625" customWidth="1"/>
    <col min="11267" max="11267" width="16.85546875" customWidth="1"/>
    <col min="11268" max="11268" width="9" customWidth="1"/>
    <col min="11269" max="11269" width="17.85546875" customWidth="1"/>
    <col min="11270" max="11270" width="8.5703125" customWidth="1"/>
    <col min="11271" max="11271" width="18.140625" customWidth="1"/>
    <col min="11272" max="11272" width="23" customWidth="1"/>
    <col min="11521" max="11521" width="34" customWidth="1"/>
    <col min="11522" max="11522" width="0.140625" customWidth="1"/>
    <col min="11523" max="11523" width="16.85546875" customWidth="1"/>
    <col min="11524" max="11524" width="9" customWidth="1"/>
    <col min="11525" max="11525" width="17.85546875" customWidth="1"/>
    <col min="11526" max="11526" width="8.5703125" customWidth="1"/>
    <col min="11527" max="11527" width="18.140625" customWidth="1"/>
    <col min="11528" max="11528" width="23" customWidth="1"/>
    <col min="11777" max="11777" width="34" customWidth="1"/>
    <col min="11778" max="11778" width="0.140625" customWidth="1"/>
    <col min="11779" max="11779" width="16.85546875" customWidth="1"/>
    <col min="11780" max="11780" width="9" customWidth="1"/>
    <col min="11781" max="11781" width="17.85546875" customWidth="1"/>
    <col min="11782" max="11782" width="8.5703125" customWidth="1"/>
    <col min="11783" max="11783" width="18.140625" customWidth="1"/>
    <col min="11784" max="11784" width="23" customWidth="1"/>
    <col min="12033" max="12033" width="34" customWidth="1"/>
    <col min="12034" max="12034" width="0.140625" customWidth="1"/>
    <col min="12035" max="12035" width="16.85546875" customWidth="1"/>
    <col min="12036" max="12036" width="9" customWidth="1"/>
    <col min="12037" max="12037" width="17.85546875" customWidth="1"/>
    <col min="12038" max="12038" width="8.5703125" customWidth="1"/>
    <col min="12039" max="12039" width="18.140625" customWidth="1"/>
    <col min="12040" max="12040" width="23" customWidth="1"/>
    <col min="12289" max="12289" width="34" customWidth="1"/>
    <col min="12290" max="12290" width="0.140625" customWidth="1"/>
    <col min="12291" max="12291" width="16.85546875" customWidth="1"/>
    <col min="12292" max="12292" width="9" customWidth="1"/>
    <col min="12293" max="12293" width="17.85546875" customWidth="1"/>
    <col min="12294" max="12294" width="8.5703125" customWidth="1"/>
    <col min="12295" max="12295" width="18.140625" customWidth="1"/>
    <col min="12296" max="12296" width="23" customWidth="1"/>
    <col min="12545" max="12545" width="34" customWidth="1"/>
    <col min="12546" max="12546" width="0.140625" customWidth="1"/>
    <col min="12547" max="12547" width="16.85546875" customWidth="1"/>
    <col min="12548" max="12548" width="9" customWidth="1"/>
    <col min="12549" max="12549" width="17.85546875" customWidth="1"/>
    <col min="12550" max="12550" width="8.5703125" customWidth="1"/>
    <col min="12551" max="12551" width="18.140625" customWidth="1"/>
    <col min="12552" max="12552" width="23" customWidth="1"/>
    <col min="12801" max="12801" width="34" customWidth="1"/>
    <col min="12802" max="12802" width="0.140625" customWidth="1"/>
    <col min="12803" max="12803" width="16.85546875" customWidth="1"/>
    <col min="12804" max="12804" width="9" customWidth="1"/>
    <col min="12805" max="12805" width="17.85546875" customWidth="1"/>
    <col min="12806" max="12806" width="8.5703125" customWidth="1"/>
    <col min="12807" max="12807" width="18.140625" customWidth="1"/>
    <col min="12808" max="12808" width="23" customWidth="1"/>
    <col min="13057" max="13057" width="34" customWidth="1"/>
    <col min="13058" max="13058" width="0.140625" customWidth="1"/>
    <col min="13059" max="13059" width="16.85546875" customWidth="1"/>
    <col min="13060" max="13060" width="9" customWidth="1"/>
    <col min="13061" max="13061" width="17.85546875" customWidth="1"/>
    <col min="13062" max="13062" width="8.5703125" customWidth="1"/>
    <col min="13063" max="13063" width="18.140625" customWidth="1"/>
    <col min="13064" max="13064" width="23" customWidth="1"/>
    <col min="13313" max="13313" width="34" customWidth="1"/>
    <col min="13314" max="13314" width="0.140625" customWidth="1"/>
    <col min="13315" max="13315" width="16.85546875" customWidth="1"/>
    <col min="13316" max="13316" width="9" customWidth="1"/>
    <col min="13317" max="13317" width="17.85546875" customWidth="1"/>
    <col min="13318" max="13318" width="8.5703125" customWidth="1"/>
    <col min="13319" max="13319" width="18.140625" customWidth="1"/>
    <col min="13320" max="13320" width="23" customWidth="1"/>
    <col min="13569" max="13569" width="34" customWidth="1"/>
    <col min="13570" max="13570" width="0.140625" customWidth="1"/>
    <col min="13571" max="13571" width="16.85546875" customWidth="1"/>
    <col min="13572" max="13572" width="9" customWidth="1"/>
    <col min="13573" max="13573" width="17.85546875" customWidth="1"/>
    <col min="13574" max="13574" width="8.5703125" customWidth="1"/>
    <col min="13575" max="13575" width="18.140625" customWidth="1"/>
    <col min="13576" max="13576" width="23" customWidth="1"/>
    <col min="13825" max="13825" width="34" customWidth="1"/>
    <col min="13826" max="13826" width="0.140625" customWidth="1"/>
    <col min="13827" max="13827" width="16.85546875" customWidth="1"/>
    <col min="13828" max="13828" width="9" customWidth="1"/>
    <col min="13829" max="13829" width="17.85546875" customWidth="1"/>
    <col min="13830" max="13830" width="8.5703125" customWidth="1"/>
    <col min="13831" max="13831" width="18.140625" customWidth="1"/>
    <col min="13832" max="13832" width="23" customWidth="1"/>
    <col min="14081" max="14081" width="34" customWidth="1"/>
    <col min="14082" max="14082" width="0.140625" customWidth="1"/>
    <col min="14083" max="14083" width="16.85546875" customWidth="1"/>
    <col min="14084" max="14084" width="9" customWidth="1"/>
    <col min="14085" max="14085" width="17.85546875" customWidth="1"/>
    <col min="14086" max="14086" width="8.5703125" customWidth="1"/>
    <col min="14087" max="14087" width="18.140625" customWidth="1"/>
    <col min="14088" max="14088" width="23" customWidth="1"/>
    <col min="14337" max="14337" width="34" customWidth="1"/>
    <col min="14338" max="14338" width="0.140625" customWidth="1"/>
    <col min="14339" max="14339" width="16.85546875" customWidth="1"/>
    <col min="14340" max="14340" width="9" customWidth="1"/>
    <col min="14341" max="14341" width="17.85546875" customWidth="1"/>
    <col min="14342" max="14342" width="8.5703125" customWidth="1"/>
    <col min="14343" max="14343" width="18.140625" customWidth="1"/>
    <col min="14344" max="14344" width="23" customWidth="1"/>
    <col min="14593" max="14593" width="34" customWidth="1"/>
    <col min="14594" max="14594" width="0.140625" customWidth="1"/>
    <col min="14595" max="14595" width="16.85546875" customWidth="1"/>
    <col min="14596" max="14596" width="9" customWidth="1"/>
    <col min="14597" max="14597" width="17.85546875" customWidth="1"/>
    <col min="14598" max="14598" width="8.5703125" customWidth="1"/>
    <col min="14599" max="14599" width="18.140625" customWidth="1"/>
    <col min="14600" max="14600" width="23" customWidth="1"/>
    <col min="14849" max="14849" width="34" customWidth="1"/>
    <col min="14850" max="14850" width="0.140625" customWidth="1"/>
    <col min="14851" max="14851" width="16.85546875" customWidth="1"/>
    <col min="14852" max="14852" width="9" customWidth="1"/>
    <col min="14853" max="14853" width="17.85546875" customWidth="1"/>
    <col min="14854" max="14854" width="8.5703125" customWidth="1"/>
    <col min="14855" max="14855" width="18.140625" customWidth="1"/>
    <col min="14856" max="14856" width="23" customWidth="1"/>
    <col min="15105" max="15105" width="34" customWidth="1"/>
    <col min="15106" max="15106" width="0.140625" customWidth="1"/>
    <col min="15107" max="15107" width="16.85546875" customWidth="1"/>
    <col min="15108" max="15108" width="9" customWidth="1"/>
    <col min="15109" max="15109" width="17.85546875" customWidth="1"/>
    <col min="15110" max="15110" width="8.5703125" customWidth="1"/>
    <col min="15111" max="15111" width="18.140625" customWidth="1"/>
    <col min="15112" max="15112" width="23" customWidth="1"/>
    <col min="15361" max="15361" width="34" customWidth="1"/>
    <col min="15362" max="15362" width="0.140625" customWidth="1"/>
    <col min="15363" max="15363" width="16.85546875" customWidth="1"/>
    <col min="15364" max="15364" width="9" customWidth="1"/>
    <col min="15365" max="15365" width="17.85546875" customWidth="1"/>
    <col min="15366" max="15366" width="8.5703125" customWidth="1"/>
    <col min="15367" max="15367" width="18.140625" customWidth="1"/>
    <col min="15368" max="15368" width="23" customWidth="1"/>
    <col min="15617" max="15617" width="34" customWidth="1"/>
    <col min="15618" max="15618" width="0.140625" customWidth="1"/>
    <col min="15619" max="15619" width="16.85546875" customWidth="1"/>
    <col min="15620" max="15620" width="9" customWidth="1"/>
    <col min="15621" max="15621" width="17.85546875" customWidth="1"/>
    <col min="15622" max="15622" width="8.5703125" customWidth="1"/>
    <col min="15623" max="15623" width="18.140625" customWidth="1"/>
    <col min="15624" max="15624" width="23" customWidth="1"/>
    <col min="15873" max="15873" width="34" customWidth="1"/>
    <col min="15874" max="15874" width="0.140625" customWidth="1"/>
    <col min="15875" max="15875" width="16.85546875" customWidth="1"/>
    <col min="15876" max="15876" width="9" customWidth="1"/>
    <col min="15877" max="15877" width="17.85546875" customWidth="1"/>
    <col min="15878" max="15878" width="8.5703125" customWidth="1"/>
    <col min="15879" max="15879" width="18.140625" customWidth="1"/>
    <col min="15880" max="15880" width="23" customWidth="1"/>
    <col min="16129" max="16129" width="34" customWidth="1"/>
    <col min="16130" max="16130" width="0.140625" customWidth="1"/>
    <col min="16131" max="16131" width="16.85546875" customWidth="1"/>
    <col min="16132" max="16132" width="9" customWidth="1"/>
    <col min="16133" max="16133" width="17.85546875" customWidth="1"/>
    <col min="16134" max="16134" width="8.5703125" customWidth="1"/>
    <col min="16135" max="16135" width="18.140625" customWidth="1"/>
    <col min="16136" max="16136" width="23" customWidth="1"/>
  </cols>
  <sheetData>
    <row r="1" spans="1:16">
      <c r="A1" s="258" t="s">
        <v>405</v>
      </c>
    </row>
    <row r="2" spans="1:16">
      <c r="A2" s="359" t="s">
        <v>289</v>
      </c>
      <c r="C2" s="360"/>
      <c r="D2" s="361"/>
      <c r="E2" s="362"/>
      <c r="F2" s="363"/>
      <c r="G2" s="364"/>
    </row>
    <row r="3" spans="1:16" s="4" customFormat="1">
      <c r="A3" s="365"/>
      <c r="B3" s="366"/>
      <c r="C3" s="367"/>
      <c r="D3" s="368"/>
      <c r="E3" s="369" t="s">
        <v>406</v>
      </c>
      <c r="F3" s="370"/>
      <c r="G3" s="371" t="s">
        <v>407</v>
      </c>
      <c r="H3" s="357"/>
      <c r="I3" s="357"/>
      <c r="J3" s="357"/>
      <c r="K3" s="357"/>
      <c r="L3" s="357"/>
      <c r="M3" s="358"/>
      <c r="N3" s="358"/>
      <c r="O3" s="358"/>
      <c r="P3" s="358"/>
    </row>
    <row r="4" spans="1:16" s="380" customFormat="1">
      <c r="A4" s="372" t="s">
        <v>408</v>
      </c>
      <c r="B4" s="373"/>
      <c r="C4" s="374"/>
      <c r="D4" s="375"/>
      <c r="E4" s="376"/>
      <c r="F4" s="375"/>
      <c r="G4" s="377"/>
      <c r="H4" s="378"/>
      <c r="I4" s="378"/>
      <c r="J4" s="378"/>
      <c r="K4" s="378"/>
      <c r="L4" s="378"/>
      <c r="M4" s="379"/>
      <c r="N4" s="379"/>
      <c r="O4" s="379"/>
      <c r="P4" s="379"/>
    </row>
    <row r="5" spans="1:16" s="380" customFormat="1" ht="15" customHeight="1">
      <c r="A5" s="381" t="s">
        <v>409</v>
      </c>
      <c r="B5" s="382"/>
      <c r="C5" s="383"/>
      <c r="D5" s="384"/>
      <c r="E5" s="385">
        <v>201527151</v>
      </c>
      <c r="F5" s="386"/>
      <c r="G5" s="385">
        <v>529771875</v>
      </c>
      <c r="H5" s="378"/>
      <c r="I5" s="378"/>
      <c r="J5" s="378"/>
      <c r="K5" s="378"/>
      <c r="L5" s="378"/>
      <c r="M5" s="379"/>
      <c r="N5" s="379"/>
      <c r="O5" s="379"/>
      <c r="P5" s="379"/>
    </row>
    <row r="6" spans="1:16" s="380" customFormat="1" ht="15" customHeight="1">
      <c r="A6" s="381" t="s">
        <v>410</v>
      </c>
      <c r="B6" s="387"/>
      <c r="C6" s="388"/>
      <c r="D6" s="384"/>
      <c r="E6" s="385">
        <v>63093685908</v>
      </c>
      <c r="F6" s="386"/>
      <c r="G6" s="385">
        <v>26487586276</v>
      </c>
      <c r="H6" s="378"/>
      <c r="I6" s="378"/>
      <c r="J6" s="378"/>
      <c r="K6" s="378"/>
      <c r="L6" s="378"/>
      <c r="M6" s="379"/>
      <c r="N6" s="379"/>
      <c r="O6" s="379"/>
      <c r="P6" s="379"/>
    </row>
    <row r="7" spans="1:16" s="4" customFormat="1" ht="15">
      <c r="A7" s="389" t="s">
        <v>411</v>
      </c>
      <c r="B7" s="390"/>
      <c r="C7" s="391"/>
      <c r="D7" s="392"/>
      <c r="E7" s="393">
        <v>1019064631</v>
      </c>
      <c r="F7" s="394"/>
      <c r="G7" s="395">
        <v>1099069263</v>
      </c>
      <c r="H7" s="357"/>
      <c r="I7" s="357"/>
      <c r="J7" s="357"/>
      <c r="K7" s="357"/>
      <c r="L7" s="357"/>
      <c r="M7" s="358"/>
      <c r="N7" s="358"/>
      <c r="O7" s="358"/>
      <c r="P7" s="358"/>
    </row>
    <row r="8" spans="1:16" s="4" customFormat="1" ht="15">
      <c r="A8" s="381"/>
      <c r="B8" s="387"/>
      <c r="C8" s="388"/>
      <c r="D8" s="396"/>
      <c r="E8" s="397"/>
      <c r="F8" s="398"/>
      <c r="G8" s="399"/>
      <c r="H8" s="357"/>
      <c r="I8" s="357"/>
      <c r="J8" s="357"/>
      <c r="K8" s="357"/>
      <c r="L8" s="357"/>
      <c r="M8" s="358"/>
      <c r="N8" s="358"/>
      <c r="O8" s="358"/>
      <c r="P8" s="358"/>
    </row>
    <row r="9" spans="1:16" s="4" customFormat="1" ht="16.5" thickBot="1">
      <c r="A9" s="400" t="s">
        <v>412</v>
      </c>
      <c r="B9" s="390"/>
      <c r="C9" s="391"/>
      <c r="D9" s="401"/>
      <c r="E9" s="402">
        <v>64314277690</v>
      </c>
      <c r="F9" s="401"/>
      <c r="G9" s="403">
        <v>28116427414</v>
      </c>
      <c r="H9" s="357"/>
      <c r="I9" s="357"/>
      <c r="J9" s="357"/>
      <c r="K9" s="357"/>
      <c r="L9" s="357"/>
      <c r="M9" s="358"/>
      <c r="N9" s="358"/>
      <c r="O9" s="358"/>
      <c r="P9" s="358"/>
    </row>
    <row r="10" spans="1:16" s="4" customFormat="1" ht="16.5" thickTop="1">
      <c r="A10" s="400"/>
      <c r="B10" s="390"/>
      <c r="C10" s="391"/>
      <c r="D10" s="396"/>
      <c r="E10" s="404"/>
      <c r="F10" s="396"/>
      <c r="G10" s="405"/>
      <c r="H10" s="357"/>
      <c r="I10" s="357"/>
      <c r="J10" s="357"/>
      <c r="K10" s="357"/>
      <c r="L10" s="357"/>
      <c r="M10" s="358"/>
      <c r="N10" s="358"/>
      <c r="O10" s="358"/>
      <c r="P10" s="358"/>
    </row>
    <row r="11" spans="1:16" s="4" customFormat="1">
      <c r="A11" s="389"/>
      <c r="B11" s="390"/>
      <c r="C11" s="391"/>
      <c r="D11" s="384"/>
      <c r="E11" s="406"/>
      <c r="F11" s="407"/>
      <c r="G11" s="408"/>
      <c r="H11" s="357"/>
      <c r="I11" s="357"/>
      <c r="J11" s="357"/>
      <c r="K11" s="357"/>
      <c r="L11" s="357"/>
      <c r="M11" s="358"/>
      <c r="N11" s="358"/>
      <c r="O11" s="358"/>
      <c r="P11" s="358"/>
    </row>
    <row r="12" spans="1:16" s="4" customFormat="1">
      <c r="A12" s="372" t="s">
        <v>413</v>
      </c>
      <c r="B12" s="409"/>
      <c r="C12" s="391"/>
      <c r="D12" s="375"/>
      <c r="E12" s="369" t="s">
        <v>406</v>
      </c>
      <c r="F12" s="370"/>
      <c r="G12" s="371" t="s">
        <v>407</v>
      </c>
      <c r="H12" s="357"/>
      <c r="I12" s="357"/>
      <c r="J12" s="357"/>
      <c r="K12" s="357"/>
      <c r="L12" s="357"/>
      <c r="M12" s="358"/>
      <c r="N12" s="358"/>
      <c r="O12" s="358"/>
      <c r="P12" s="358"/>
    </row>
    <row r="13" spans="1:16" s="380" customFormat="1">
      <c r="A13" s="372"/>
      <c r="B13" s="409"/>
      <c r="C13" s="391"/>
      <c r="D13" s="407"/>
      <c r="E13" s="376"/>
      <c r="F13" s="407"/>
      <c r="G13" s="410"/>
      <c r="H13" s="378"/>
      <c r="I13" s="378"/>
      <c r="J13" s="378"/>
      <c r="K13" s="378"/>
      <c r="L13" s="378"/>
      <c r="M13" s="379"/>
      <c r="N13" s="379"/>
      <c r="O13" s="379"/>
      <c r="P13" s="379"/>
    </row>
    <row r="14" spans="1:16" s="4" customFormat="1">
      <c r="A14" s="411"/>
      <c r="B14" s="387"/>
      <c r="C14" s="388"/>
      <c r="D14" s="412" t="s">
        <v>414</v>
      </c>
      <c r="E14" s="413" t="s">
        <v>415</v>
      </c>
      <c r="F14" s="412" t="s">
        <v>414</v>
      </c>
      <c r="G14" s="414" t="s">
        <v>415</v>
      </c>
      <c r="H14" s="357"/>
      <c r="I14" s="357"/>
      <c r="J14" s="357"/>
      <c r="K14" s="357"/>
      <c r="L14" s="357"/>
      <c r="M14" s="358"/>
      <c r="N14" s="358"/>
      <c r="O14" s="358"/>
      <c r="P14" s="358"/>
    </row>
    <row r="15" spans="1:16" s="380" customFormat="1" ht="15">
      <c r="A15" s="415" t="s">
        <v>416</v>
      </c>
      <c r="B15" s="409"/>
      <c r="C15" s="391"/>
      <c r="D15" s="416"/>
      <c r="E15" s="417">
        <v>14369559743</v>
      </c>
      <c r="F15" s="386"/>
      <c r="G15" s="418">
        <v>17993684743</v>
      </c>
      <c r="H15" s="378"/>
      <c r="I15" s="378"/>
      <c r="J15" s="378"/>
      <c r="K15" s="378"/>
      <c r="L15" s="378"/>
      <c r="M15" s="379"/>
      <c r="N15" s="379"/>
      <c r="O15" s="379"/>
      <c r="P15" s="379"/>
    </row>
    <row r="16" spans="1:16" s="380" customFormat="1" ht="15">
      <c r="A16" s="419"/>
      <c r="B16" s="420"/>
      <c r="C16" s="388"/>
      <c r="D16" s="384"/>
      <c r="E16" s="385">
        <v>0</v>
      </c>
      <c r="F16" s="384"/>
      <c r="G16" s="395">
        <v>0</v>
      </c>
      <c r="H16" s="378"/>
      <c r="I16" s="378"/>
      <c r="J16" s="378"/>
      <c r="K16" s="378"/>
      <c r="L16" s="378"/>
      <c r="M16" s="379"/>
      <c r="N16" s="379"/>
      <c r="O16" s="379"/>
      <c r="P16" s="379"/>
    </row>
    <row r="17" spans="1:16" s="380" customFormat="1" ht="15">
      <c r="A17" s="421" t="s">
        <v>417</v>
      </c>
      <c r="B17" s="387"/>
      <c r="C17" s="388"/>
      <c r="D17" s="384">
        <v>21</v>
      </c>
      <c r="E17" s="385">
        <v>348600</v>
      </c>
      <c r="F17" s="384">
        <v>21</v>
      </c>
      <c r="G17" s="385">
        <v>348600</v>
      </c>
      <c r="H17" s="378"/>
      <c r="I17" s="378"/>
      <c r="J17" s="378"/>
      <c r="K17" s="378"/>
      <c r="L17" s="378"/>
      <c r="M17" s="379"/>
      <c r="N17" s="379"/>
      <c r="O17" s="379"/>
      <c r="P17" s="379"/>
    </row>
    <row r="18" spans="1:16" s="380" customFormat="1" ht="15">
      <c r="A18" s="421" t="s">
        <v>418</v>
      </c>
      <c r="B18" s="387"/>
      <c r="C18" s="388"/>
      <c r="D18" s="384">
        <v>241000</v>
      </c>
      <c r="E18" s="385">
        <v>3077040000</v>
      </c>
      <c r="F18" s="384">
        <v>241000</v>
      </c>
      <c r="G18" s="385">
        <v>3077040000</v>
      </c>
      <c r="H18" s="378"/>
      <c r="I18" s="378"/>
      <c r="J18" s="378"/>
      <c r="K18" s="378"/>
      <c r="L18" s="378"/>
      <c r="M18" s="379"/>
      <c r="N18" s="379"/>
      <c r="O18" s="379"/>
      <c r="P18" s="379"/>
    </row>
    <row r="19" spans="1:16" s="380" customFormat="1" ht="15">
      <c r="A19" s="421" t="s">
        <v>419</v>
      </c>
      <c r="B19" s="387"/>
      <c r="C19" s="388"/>
      <c r="D19" s="384">
        <v>1725000</v>
      </c>
      <c r="E19" s="385">
        <v>11095610143</v>
      </c>
      <c r="F19" s="422">
        <v>1725000</v>
      </c>
      <c r="G19" s="385">
        <v>11095610143</v>
      </c>
      <c r="H19" s="378"/>
      <c r="I19" s="378"/>
      <c r="J19" s="378"/>
      <c r="K19" s="378"/>
      <c r="L19" s="378"/>
      <c r="M19" s="379"/>
      <c r="N19" s="379"/>
      <c r="O19" s="379"/>
      <c r="P19" s="379"/>
    </row>
    <row r="20" spans="1:16" s="380" customFormat="1" ht="15">
      <c r="A20" s="421" t="s">
        <v>420</v>
      </c>
      <c r="B20" s="387"/>
      <c r="C20" s="388"/>
      <c r="D20" s="384">
        <v>6527</v>
      </c>
      <c r="E20" s="385">
        <v>196561000</v>
      </c>
      <c r="F20" s="422">
        <v>6527</v>
      </c>
      <c r="G20" s="395">
        <v>196561000</v>
      </c>
      <c r="H20" s="378"/>
      <c r="I20" s="378"/>
      <c r="J20" s="378"/>
      <c r="K20" s="378"/>
      <c r="L20" s="378"/>
      <c r="M20" s="379"/>
      <c r="N20" s="379"/>
      <c r="O20" s="379"/>
      <c r="P20" s="379"/>
    </row>
    <row r="21" spans="1:16" s="380" customFormat="1" ht="15">
      <c r="A21" s="421" t="s">
        <v>421</v>
      </c>
      <c r="B21" s="387"/>
      <c r="C21" s="388"/>
      <c r="D21" s="384"/>
      <c r="E21" s="385"/>
      <c r="F21" s="422">
        <v>350000</v>
      </c>
      <c r="G21" s="385">
        <v>2860000000</v>
      </c>
      <c r="H21" s="378"/>
      <c r="I21" s="378"/>
      <c r="J21" s="378"/>
      <c r="K21" s="378"/>
      <c r="L21" s="378"/>
      <c r="M21" s="379"/>
      <c r="N21" s="379"/>
      <c r="O21" s="379"/>
      <c r="P21" s="379"/>
    </row>
    <row r="22" spans="1:16" s="380" customFormat="1" ht="15">
      <c r="A22" s="421" t="s">
        <v>422</v>
      </c>
      <c r="B22" s="387"/>
      <c r="C22" s="388"/>
      <c r="D22" s="384"/>
      <c r="E22" s="385">
        <v>0</v>
      </c>
      <c r="F22" s="422">
        <v>30000</v>
      </c>
      <c r="G22" s="395">
        <v>319125000</v>
      </c>
      <c r="H22" s="378"/>
      <c r="I22" s="378"/>
      <c r="J22" s="378"/>
      <c r="K22" s="378"/>
      <c r="L22" s="378"/>
      <c r="M22" s="379"/>
      <c r="N22" s="379"/>
      <c r="O22" s="379"/>
      <c r="P22" s="379"/>
    </row>
    <row r="23" spans="1:16" s="425" customFormat="1" ht="15">
      <c r="A23" s="421" t="s">
        <v>423</v>
      </c>
      <c r="B23" s="387"/>
      <c r="C23" s="388"/>
      <c r="D23" s="384"/>
      <c r="E23" s="385"/>
      <c r="F23" s="384">
        <v>10000</v>
      </c>
      <c r="G23" s="395">
        <v>445000000</v>
      </c>
      <c r="H23" s="423"/>
      <c r="I23" s="423"/>
      <c r="J23" s="423"/>
      <c r="K23" s="423"/>
      <c r="L23" s="423"/>
      <c r="M23" s="424"/>
      <c r="N23" s="424"/>
      <c r="O23" s="424"/>
      <c r="P23" s="424"/>
    </row>
    <row r="24" spans="1:16" s="380" customFormat="1">
      <c r="A24" s="426"/>
      <c r="B24" s="427"/>
      <c r="C24" s="428"/>
      <c r="D24" s="429"/>
      <c r="E24" s="430"/>
      <c r="F24" s="416"/>
      <c r="G24" s="395"/>
      <c r="H24" s="378"/>
      <c r="I24" s="378"/>
      <c r="J24" s="378"/>
      <c r="K24" s="378"/>
      <c r="L24" s="378"/>
      <c r="M24" s="379"/>
      <c r="N24" s="379"/>
      <c r="O24" s="379"/>
      <c r="P24" s="379"/>
    </row>
    <row r="25" spans="1:16" s="357" customFormat="1">
      <c r="A25" s="431" t="s">
        <v>424</v>
      </c>
      <c r="B25" s="432"/>
      <c r="C25" s="433"/>
      <c r="D25" s="412"/>
      <c r="E25" s="376">
        <v>0</v>
      </c>
      <c r="F25" s="384"/>
      <c r="G25" s="385">
        <v>0</v>
      </c>
      <c r="M25" s="434"/>
      <c r="N25" s="434"/>
      <c r="O25" s="434"/>
      <c r="P25" s="434"/>
    </row>
    <row r="26" spans="1:16" s="357" customFormat="1" ht="15">
      <c r="A26" s="435" t="s">
        <v>425</v>
      </c>
      <c r="B26" s="436"/>
      <c r="C26" s="437"/>
      <c r="D26" s="384"/>
      <c r="E26" s="385">
        <v>0</v>
      </c>
      <c r="F26" s="386"/>
      <c r="G26" s="395">
        <v>0</v>
      </c>
      <c r="M26" s="434"/>
      <c r="N26" s="434"/>
      <c r="O26" s="434"/>
      <c r="P26" s="434"/>
    </row>
    <row r="27" spans="1:16" s="357" customFormat="1" ht="15">
      <c r="A27" s="435" t="s">
        <v>426</v>
      </c>
      <c r="B27" s="436"/>
      <c r="C27" s="437"/>
      <c r="D27" s="384">
        <v>41</v>
      </c>
      <c r="E27" s="438">
        <v>981900</v>
      </c>
      <c r="F27" s="384">
        <v>41</v>
      </c>
      <c r="G27" s="439">
        <v>981900</v>
      </c>
      <c r="M27" s="434"/>
      <c r="N27" s="434"/>
      <c r="O27" s="434"/>
      <c r="P27" s="434"/>
    </row>
    <row r="28" spans="1:16" s="357" customFormat="1" ht="15">
      <c r="A28" s="435" t="s">
        <v>427</v>
      </c>
      <c r="B28" s="436"/>
      <c r="C28" s="437"/>
      <c r="D28" s="440"/>
      <c r="E28" s="441">
        <v>-5811291864</v>
      </c>
      <c r="F28" s="442"/>
      <c r="G28" s="441">
        <v>-2116087600</v>
      </c>
      <c r="M28" s="434"/>
      <c r="N28" s="434"/>
      <c r="O28" s="434"/>
      <c r="P28" s="434"/>
    </row>
    <row r="29" spans="1:16" s="357" customFormat="1" ht="15">
      <c r="A29" s="435"/>
      <c r="B29" s="436"/>
      <c r="C29" s="437"/>
      <c r="D29" s="443"/>
      <c r="E29" s="444"/>
      <c r="F29" s="442"/>
      <c r="G29" s="445"/>
      <c r="M29" s="434"/>
      <c r="N29" s="434"/>
      <c r="O29" s="434"/>
      <c r="P29" s="434"/>
    </row>
    <row r="30" spans="1:16" s="357" customFormat="1" ht="16.5" thickBot="1">
      <c r="A30" s="446"/>
      <c r="B30" s="447"/>
      <c r="C30" s="437"/>
      <c r="D30" s="401"/>
      <c r="E30" s="402">
        <v>8558267879</v>
      </c>
      <c r="F30" s="401"/>
      <c r="G30" s="403">
        <v>15877597143</v>
      </c>
      <c r="M30" s="434"/>
      <c r="N30" s="434"/>
      <c r="O30" s="434"/>
      <c r="P30" s="434"/>
    </row>
    <row r="31" spans="1:16" s="378" customFormat="1" thickTop="1">
      <c r="A31" s="435"/>
      <c r="B31" s="436"/>
      <c r="C31" s="437"/>
      <c r="D31" s="443"/>
      <c r="E31" s="444"/>
      <c r="F31" s="442"/>
      <c r="G31" s="445"/>
      <c r="M31" s="448"/>
      <c r="N31" s="448"/>
      <c r="O31" s="448"/>
      <c r="P31" s="448"/>
    </row>
    <row r="32" spans="1:16" s="378" customFormat="1">
      <c r="A32" s="449" t="s">
        <v>428</v>
      </c>
      <c r="B32" s="432"/>
      <c r="C32" s="433"/>
      <c r="D32" s="450" t="s">
        <v>414</v>
      </c>
      <c r="E32" s="451"/>
      <c r="F32" s="412" t="s">
        <v>414</v>
      </c>
      <c r="G32" s="452"/>
      <c r="M32" s="448"/>
      <c r="N32" s="448"/>
      <c r="O32" s="448"/>
      <c r="P32" s="448"/>
    </row>
    <row r="33" spans="1:16" s="378" customFormat="1">
      <c r="A33" s="431"/>
      <c r="B33" s="432"/>
      <c r="C33" s="433"/>
      <c r="D33" s="450"/>
      <c r="E33" s="451">
        <v>0</v>
      </c>
      <c r="F33" s="450"/>
      <c r="G33" s="395">
        <v>0</v>
      </c>
      <c r="M33" s="448"/>
      <c r="N33" s="448"/>
      <c r="O33" s="448"/>
      <c r="P33" s="448"/>
    </row>
    <row r="34" spans="1:16" s="378" customFormat="1">
      <c r="A34" s="453" t="s">
        <v>429</v>
      </c>
      <c r="B34" s="432"/>
      <c r="C34" s="433"/>
      <c r="D34" s="450"/>
      <c r="E34" s="451">
        <v>0</v>
      </c>
      <c r="F34" s="450"/>
      <c r="G34" s="395">
        <v>0</v>
      </c>
      <c r="M34" s="448"/>
      <c r="N34" s="448"/>
      <c r="O34" s="448"/>
      <c r="P34" s="448"/>
    </row>
    <row r="35" spans="1:16" s="378" customFormat="1">
      <c r="A35" s="454"/>
      <c r="B35" s="432"/>
      <c r="C35" s="433"/>
      <c r="D35" s="450"/>
      <c r="E35" s="451">
        <v>0</v>
      </c>
      <c r="F35" s="455"/>
      <c r="G35" s="456">
        <v>0</v>
      </c>
      <c r="M35" s="448"/>
      <c r="N35" s="448"/>
      <c r="O35" s="448"/>
      <c r="P35" s="448"/>
    </row>
    <row r="36" spans="1:16" s="4" customFormat="1">
      <c r="A36" s="454"/>
      <c r="B36" s="432"/>
      <c r="C36" s="433"/>
      <c r="D36" s="450"/>
      <c r="E36" s="451">
        <v>0</v>
      </c>
      <c r="F36" s="455"/>
      <c r="G36" s="456">
        <v>0</v>
      </c>
      <c r="H36" s="357"/>
      <c r="I36" s="357"/>
      <c r="J36" s="357"/>
      <c r="K36" s="357"/>
      <c r="L36" s="357"/>
      <c r="M36" s="358"/>
      <c r="N36" s="358"/>
      <c r="O36" s="358"/>
      <c r="P36" s="358"/>
    </row>
    <row r="37" spans="1:16" s="380" customFormat="1" ht="16.5" thickBot="1">
      <c r="A37" s="400" t="s">
        <v>412</v>
      </c>
      <c r="B37" s="390"/>
      <c r="C37" s="391"/>
      <c r="D37" s="401"/>
      <c r="E37" s="402">
        <v>0</v>
      </c>
      <c r="F37" s="401"/>
      <c r="G37" s="457">
        <v>0</v>
      </c>
      <c r="H37" s="378"/>
      <c r="I37" s="378"/>
      <c r="J37" s="378"/>
      <c r="K37" s="378"/>
      <c r="L37" s="378"/>
      <c r="M37" s="379"/>
      <c r="N37" s="379"/>
      <c r="O37" s="379"/>
      <c r="P37" s="379"/>
    </row>
    <row r="38" spans="1:16" s="4" customFormat="1" ht="16.5" thickTop="1">
      <c r="A38" s="458"/>
      <c r="B38" s="387"/>
      <c r="C38" s="388"/>
      <c r="D38" s="375"/>
      <c r="E38" s="369" t="s">
        <v>406</v>
      </c>
      <c r="F38" s="370"/>
      <c r="G38" s="371" t="s">
        <v>407</v>
      </c>
      <c r="H38" s="357"/>
      <c r="I38" s="357"/>
      <c r="J38" s="357"/>
      <c r="K38" s="357"/>
      <c r="L38" s="357"/>
      <c r="M38" s="358"/>
      <c r="N38" s="358"/>
      <c r="O38" s="358"/>
      <c r="P38" s="358"/>
    </row>
    <row r="39" spans="1:16" s="380" customFormat="1">
      <c r="A39" s="372" t="s">
        <v>430</v>
      </c>
      <c r="B39" s="409"/>
      <c r="C39" s="391"/>
      <c r="D39" s="375"/>
      <c r="E39" s="459"/>
      <c r="F39" s="375"/>
      <c r="G39" s="460"/>
      <c r="H39" s="378"/>
      <c r="I39" s="378"/>
      <c r="J39" s="378"/>
      <c r="K39" s="378"/>
      <c r="L39" s="378"/>
      <c r="M39" s="379"/>
      <c r="N39" s="379"/>
      <c r="O39" s="379"/>
      <c r="P39" s="379"/>
    </row>
    <row r="40" spans="1:16" s="380" customFormat="1" ht="15">
      <c r="A40" s="421" t="s">
        <v>431</v>
      </c>
      <c r="B40" s="387"/>
      <c r="C40" s="388"/>
      <c r="D40" s="384"/>
      <c r="E40" s="461">
        <v>910661079</v>
      </c>
      <c r="F40" s="386"/>
      <c r="G40" s="395">
        <v>950682532</v>
      </c>
      <c r="H40" s="378"/>
      <c r="I40" s="378"/>
      <c r="J40" s="378"/>
      <c r="K40" s="378"/>
      <c r="L40" s="378"/>
      <c r="M40" s="379"/>
      <c r="N40" s="379"/>
      <c r="O40" s="379"/>
      <c r="P40" s="379"/>
    </row>
    <row r="41" spans="1:16" s="380" customFormat="1" ht="15">
      <c r="A41" s="462" t="s">
        <v>432</v>
      </c>
      <c r="B41" s="387"/>
      <c r="C41" s="388"/>
      <c r="D41" s="384"/>
      <c r="E41" s="461">
        <v>18123365538</v>
      </c>
      <c r="F41" s="386"/>
      <c r="G41" s="395">
        <v>11791865538</v>
      </c>
      <c r="H41" s="378"/>
      <c r="I41" s="378"/>
      <c r="J41" s="378"/>
      <c r="K41" s="378"/>
      <c r="L41" s="378"/>
      <c r="M41" s="379"/>
      <c r="N41" s="379"/>
      <c r="O41" s="379"/>
      <c r="P41" s="379"/>
    </row>
    <row r="42" spans="1:16" s="380" customFormat="1" ht="15">
      <c r="A42" s="462" t="s">
        <v>433</v>
      </c>
      <c r="B42" s="387"/>
      <c r="C42" s="388"/>
      <c r="D42" s="384"/>
      <c r="E42" s="461"/>
      <c r="F42" s="386"/>
      <c r="G42" s="395">
        <v>6766751269</v>
      </c>
      <c r="H42" s="378"/>
      <c r="I42" s="378"/>
      <c r="J42" s="378"/>
      <c r="K42" s="378"/>
      <c r="L42" s="378"/>
      <c r="M42" s="379"/>
      <c r="N42" s="379"/>
      <c r="O42" s="379"/>
      <c r="P42" s="379"/>
    </row>
    <row r="43" spans="1:16" s="4" customFormat="1" ht="15">
      <c r="A43" s="462" t="s">
        <v>434</v>
      </c>
      <c r="B43" s="387"/>
      <c r="C43" s="388"/>
      <c r="D43" s="384"/>
      <c r="E43" s="461">
        <v>2332182</v>
      </c>
      <c r="F43" s="386"/>
      <c r="G43" s="395">
        <v>3900411242</v>
      </c>
      <c r="H43" s="357"/>
      <c r="I43" s="357"/>
      <c r="J43" s="357"/>
      <c r="K43" s="357"/>
      <c r="L43" s="357"/>
      <c r="M43" s="358"/>
      <c r="N43" s="358"/>
      <c r="O43" s="358"/>
      <c r="P43" s="358"/>
    </row>
    <row r="44" spans="1:16" s="4" customFormat="1" ht="15">
      <c r="A44" s="463"/>
      <c r="B44" s="409"/>
      <c r="C44" s="388"/>
      <c r="D44" s="384"/>
      <c r="E44" s="461">
        <v>0</v>
      </c>
      <c r="F44" s="386"/>
      <c r="G44" s="395">
        <v>0</v>
      </c>
      <c r="H44" s="357"/>
      <c r="I44" s="357"/>
      <c r="J44" s="357"/>
      <c r="K44" s="357"/>
      <c r="L44" s="357"/>
      <c r="M44" s="358"/>
      <c r="N44" s="358"/>
      <c r="O44" s="358"/>
      <c r="P44" s="358"/>
    </row>
    <row r="45" spans="1:16" s="4" customFormat="1" ht="16.5" thickBot="1">
      <c r="A45" s="400" t="s">
        <v>412</v>
      </c>
      <c r="B45" s="390"/>
      <c r="C45" s="391"/>
      <c r="D45" s="401"/>
      <c r="E45" s="402">
        <v>19036358799</v>
      </c>
      <c r="F45" s="401"/>
      <c r="G45" s="403">
        <v>23409710581</v>
      </c>
      <c r="H45" s="357"/>
      <c r="I45" s="357"/>
      <c r="J45" s="357"/>
      <c r="K45" s="357"/>
      <c r="L45" s="357"/>
      <c r="M45" s="358"/>
      <c r="N45" s="358"/>
      <c r="O45" s="358"/>
      <c r="P45" s="358"/>
    </row>
    <row r="46" spans="1:16" s="380" customFormat="1" ht="16.5" thickTop="1">
      <c r="A46" s="464" t="s">
        <v>435</v>
      </c>
      <c r="B46" s="390"/>
      <c r="C46" s="391"/>
      <c r="D46" s="396"/>
      <c r="E46" s="369" t="s">
        <v>406</v>
      </c>
      <c r="F46" s="370"/>
      <c r="G46" s="371" t="s">
        <v>407</v>
      </c>
      <c r="H46" s="378"/>
      <c r="I46" s="378"/>
      <c r="J46" s="378"/>
      <c r="K46" s="378"/>
      <c r="L46" s="378"/>
      <c r="M46" s="379"/>
      <c r="N46" s="379"/>
      <c r="O46" s="379"/>
      <c r="P46" s="379"/>
    </row>
    <row r="47" spans="1:16" s="380" customFormat="1" ht="15">
      <c r="A47" s="465" t="s">
        <v>436</v>
      </c>
      <c r="B47" s="390"/>
      <c r="C47" s="391"/>
      <c r="D47" s="384"/>
      <c r="E47" s="466">
        <v>-22727217532</v>
      </c>
      <c r="F47" s="384"/>
      <c r="G47" s="444">
        <v>-22727217532</v>
      </c>
      <c r="H47" s="378"/>
      <c r="I47" s="378"/>
      <c r="J47" s="378"/>
      <c r="K47" s="378"/>
      <c r="L47" s="378"/>
      <c r="M47" s="379"/>
      <c r="N47" s="379"/>
      <c r="O47" s="379"/>
      <c r="P47" s="379"/>
    </row>
    <row r="48" spans="1:16" s="380" customFormat="1" ht="15">
      <c r="A48" s="465" t="s">
        <v>437</v>
      </c>
      <c r="B48" s="390"/>
      <c r="C48" s="391"/>
      <c r="D48" s="384"/>
      <c r="E48" s="466">
        <v>-2338596290</v>
      </c>
      <c r="F48" s="384"/>
      <c r="G48" s="467">
        <v>-2338596290</v>
      </c>
      <c r="H48" s="378"/>
      <c r="I48" s="378"/>
      <c r="J48" s="378"/>
      <c r="K48" s="378"/>
      <c r="L48" s="378"/>
      <c r="M48" s="379"/>
      <c r="N48" s="379"/>
      <c r="O48" s="379"/>
      <c r="P48" s="379"/>
    </row>
    <row r="49" spans="1:16" s="380" customFormat="1" ht="16.5" thickBot="1">
      <c r="A49" s="465"/>
      <c r="B49" s="390"/>
      <c r="C49" s="391"/>
      <c r="D49" s="401">
        <v>0</v>
      </c>
      <c r="E49" s="468">
        <v>-25065813822</v>
      </c>
      <c r="F49" s="468">
        <f>SUM(F47:F48)</f>
        <v>0</v>
      </c>
      <c r="G49" s="457">
        <v>-25065813822</v>
      </c>
      <c r="H49" s="378"/>
      <c r="I49" s="378"/>
      <c r="J49" s="378"/>
      <c r="K49" s="378"/>
      <c r="L49" s="378"/>
      <c r="M49" s="379"/>
      <c r="N49" s="379"/>
      <c r="O49" s="379"/>
      <c r="P49" s="379"/>
    </row>
    <row r="50" spans="1:16" s="380" customFormat="1" ht="18" customHeight="1" thickTop="1">
      <c r="A50" s="465"/>
      <c r="B50" s="390"/>
      <c r="C50" s="391"/>
      <c r="D50" s="396"/>
      <c r="E50" s="469"/>
      <c r="F50" s="469"/>
      <c r="G50" s="470"/>
      <c r="H50" s="378"/>
      <c r="I50" s="378"/>
      <c r="J50" s="378"/>
      <c r="K50" s="378"/>
      <c r="L50" s="378"/>
      <c r="M50" s="379"/>
      <c r="N50" s="379"/>
      <c r="O50" s="379"/>
      <c r="P50" s="379"/>
    </row>
    <row r="51" spans="1:16" s="380" customFormat="1">
      <c r="A51" s="471"/>
      <c r="B51" s="472"/>
      <c r="C51" s="473"/>
      <c r="D51" s="474"/>
      <c r="E51" s="475"/>
      <c r="F51" s="474"/>
      <c r="G51" s="476"/>
      <c r="H51" s="378"/>
      <c r="I51" s="378"/>
      <c r="J51" s="378"/>
      <c r="K51" s="378"/>
      <c r="L51" s="378"/>
      <c r="M51" s="379"/>
      <c r="N51" s="379"/>
      <c r="O51" s="379"/>
      <c r="P51" s="379"/>
    </row>
    <row r="52" spans="1:16" s="4" customFormat="1">
      <c r="A52" s="477" t="s">
        <v>438</v>
      </c>
      <c r="B52" s="478" t="s">
        <v>311</v>
      </c>
      <c r="C52" s="479"/>
      <c r="D52" s="375"/>
      <c r="E52" s="369" t="s">
        <v>406</v>
      </c>
      <c r="F52" s="370"/>
      <c r="G52" s="371" t="s">
        <v>407</v>
      </c>
      <c r="H52" s="357"/>
      <c r="I52" s="357"/>
      <c r="J52" s="357"/>
      <c r="K52" s="357"/>
      <c r="L52" s="357"/>
      <c r="M52" s="358"/>
      <c r="N52" s="358"/>
      <c r="O52" s="358"/>
      <c r="P52" s="358"/>
    </row>
    <row r="53" spans="1:16" s="4" customFormat="1" ht="15">
      <c r="A53" s="381" t="s">
        <v>439</v>
      </c>
      <c r="B53" s="387"/>
      <c r="C53" s="388"/>
      <c r="D53" s="384"/>
      <c r="E53" s="480">
        <v>3225951608</v>
      </c>
      <c r="F53" s="386"/>
      <c r="G53" s="385">
        <v>4562082900</v>
      </c>
      <c r="H53" s="357"/>
      <c r="I53" s="357"/>
      <c r="J53" s="357"/>
      <c r="K53" s="357"/>
      <c r="L53" s="357"/>
      <c r="M53" s="358"/>
      <c r="N53" s="358"/>
      <c r="O53" s="358"/>
      <c r="P53" s="358"/>
    </row>
    <row r="54" spans="1:16" s="4" customFormat="1" ht="15">
      <c r="A54" s="381" t="s">
        <v>440</v>
      </c>
      <c r="B54" s="387"/>
      <c r="C54" s="388"/>
      <c r="D54" s="384"/>
      <c r="E54" s="461">
        <v>325538487</v>
      </c>
      <c r="F54" s="386"/>
      <c r="G54" s="385">
        <v>369177531</v>
      </c>
      <c r="H54" s="357"/>
      <c r="I54" s="357"/>
      <c r="J54" s="357"/>
      <c r="K54" s="357"/>
      <c r="L54" s="357"/>
      <c r="M54" s="358"/>
      <c r="N54" s="358"/>
      <c r="O54" s="358"/>
      <c r="P54" s="358"/>
    </row>
    <row r="55" spans="1:16" s="380" customFormat="1" ht="15">
      <c r="A55" s="381" t="s">
        <v>441</v>
      </c>
      <c r="B55" s="387"/>
      <c r="C55" s="388"/>
      <c r="D55" s="384"/>
      <c r="E55" s="461">
        <v>11125000</v>
      </c>
      <c r="F55" s="386"/>
      <c r="G55" s="385">
        <v>10734546</v>
      </c>
      <c r="H55" s="378"/>
      <c r="I55" s="378"/>
      <c r="J55" s="378"/>
      <c r="K55" s="378"/>
      <c r="L55" s="378"/>
      <c r="M55" s="379"/>
      <c r="N55" s="379"/>
      <c r="O55" s="379"/>
      <c r="P55" s="379"/>
    </row>
    <row r="56" spans="1:16" s="380" customFormat="1" ht="15">
      <c r="A56" s="381" t="s">
        <v>442</v>
      </c>
      <c r="B56" s="387"/>
      <c r="C56" s="388"/>
      <c r="D56" s="384"/>
      <c r="E56" s="480">
        <v>38768205444</v>
      </c>
      <c r="F56" s="386"/>
      <c r="G56" s="385">
        <v>42439620279</v>
      </c>
      <c r="H56" s="378"/>
      <c r="I56" s="378"/>
      <c r="J56" s="378"/>
      <c r="K56" s="378"/>
      <c r="L56" s="378"/>
      <c r="M56" s="379"/>
      <c r="N56" s="379"/>
      <c r="O56" s="379"/>
      <c r="P56" s="379"/>
    </row>
    <row r="57" spans="1:16" s="380" customFormat="1" ht="15">
      <c r="A57" s="381" t="s">
        <v>443</v>
      </c>
      <c r="B57" s="387"/>
      <c r="C57" s="388"/>
      <c r="D57" s="384"/>
      <c r="E57" s="480"/>
      <c r="F57" s="386"/>
      <c r="G57" s="439"/>
      <c r="H57" s="378"/>
      <c r="I57" s="378"/>
      <c r="J57" s="378"/>
      <c r="K57" s="378"/>
      <c r="L57" s="378"/>
      <c r="M57" s="379"/>
      <c r="N57" s="379"/>
      <c r="O57" s="379"/>
      <c r="P57" s="379"/>
    </row>
    <row r="58" spans="1:16" s="357" customFormat="1" ht="16.5" thickBot="1">
      <c r="A58" s="446" t="s">
        <v>412</v>
      </c>
      <c r="B58" s="447"/>
      <c r="C58" s="437"/>
      <c r="D58" s="401"/>
      <c r="E58" s="402">
        <v>42330820539</v>
      </c>
      <c r="F58" s="401"/>
      <c r="G58" s="403">
        <v>47381615256</v>
      </c>
      <c r="M58" s="434"/>
      <c r="N58" s="434"/>
      <c r="O58" s="434"/>
      <c r="P58" s="434"/>
    </row>
    <row r="59" spans="1:16" s="4" customFormat="1" ht="16.5" thickTop="1">
      <c r="A59" s="400"/>
      <c r="B59" s="390"/>
      <c r="C59" s="391"/>
      <c r="D59" s="396"/>
      <c r="E59" s="404"/>
      <c r="F59" s="396"/>
      <c r="G59" s="481"/>
      <c r="H59" s="357"/>
      <c r="I59" s="357"/>
      <c r="J59" s="357"/>
      <c r="K59" s="357"/>
      <c r="L59" s="357"/>
      <c r="M59" s="358"/>
      <c r="N59" s="358"/>
      <c r="O59" s="358"/>
      <c r="P59" s="358"/>
    </row>
    <row r="60" spans="1:16" s="4" customFormat="1">
      <c r="A60" s="464" t="s">
        <v>444</v>
      </c>
      <c r="B60" s="390"/>
      <c r="C60" s="391"/>
      <c r="D60" s="384"/>
      <c r="E60" s="369" t="s">
        <v>406</v>
      </c>
      <c r="F60" s="370"/>
      <c r="G60" s="371" t="s">
        <v>407</v>
      </c>
      <c r="H60" s="357"/>
      <c r="I60" s="357"/>
      <c r="J60" s="357"/>
      <c r="K60" s="357"/>
      <c r="L60" s="357"/>
      <c r="M60" s="358"/>
      <c r="N60" s="358"/>
      <c r="O60" s="358"/>
      <c r="P60" s="358"/>
    </row>
    <row r="61" spans="1:16" s="4" customFormat="1" ht="15">
      <c r="A61" s="465" t="s">
        <v>445</v>
      </c>
      <c r="B61" s="390"/>
      <c r="C61" s="391"/>
      <c r="D61" s="384"/>
      <c r="E61" s="385">
        <v>2432029123</v>
      </c>
      <c r="F61" s="384"/>
      <c r="G61" s="393">
        <v>3057523568</v>
      </c>
      <c r="H61" s="357"/>
      <c r="I61" s="357"/>
      <c r="J61" s="357"/>
      <c r="K61" s="357"/>
      <c r="L61" s="357"/>
      <c r="M61" s="358"/>
      <c r="N61" s="358"/>
      <c r="O61" s="358"/>
      <c r="P61" s="358"/>
    </row>
    <row r="62" spans="1:16" s="4" customFormat="1" ht="15">
      <c r="A62" s="465" t="s">
        <v>446</v>
      </c>
      <c r="B62" s="390"/>
      <c r="C62" s="391"/>
      <c r="D62" s="396"/>
      <c r="E62" s="397">
        <v>3388671945</v>
      </c>
      <c r="F62" s="396"/>
      <c r="G62" s="397">
        <v>2389853053</v>
      </c>
      <c r="H62" s="357"/>
      <c r="I62" s="357"/>
      <c r="J62" s="357"/>
      <c r="K62" s="357"/>
      <c r="L62" s="357"/>
      <c r="M62" s="358"/>
      <c r="N62" s="358"/>
      <c r="O62" s="358"/>
      <c r="P62" s="358"/>
    </row>
    <row r="63" spans="1:16" s="4" customFormat="1" ht="16.5" thickBot="1">
      <c r="A63" s="400"/>
      <c r="B63" s="390"/>
      <c r="C63" s="391"/>
      <c r="D63" s="401">
        <v>0</v>
      </c>
      <c r="E63" s="402">
        <v>5820701068</v>
      </c>
      <c r="F63" s="402">
        <f>SUM(F61:F62)</f>
        <v>0</v>
      </c>
      <c r="G63" s="403">
        <v>5447376621</v>
      </c>
      <c r="H63" s="357"/>
      <c r="I63" s="357"/>
      <c r="J63" s="357"/>
      <c r="K63" s="357"/>
      <c r="L63" s="357"/>
      <c r="M63" s="358"/>
      <c r="N63" s="358"/>
      <c r="O63" s="358"/>
      <c r="P63" s="358"/>
    </row>
    <row r="64" spans="1:16" s="4" customFormat="1" ht="16.5" thickTop="1">
      <c r="A64" s="400"/>
      <c r="B64" s="390"/>
      <c r="C64" s="391"/>
      <c r="D64" s="396"/>
      <c r="E64" s="404"/>
      <c r="F64" s="396"/>
      <c r="G64" s="481"/>
      <c r="H64" s="357"/>
      <c r="I64" s="357"/>
      <c r="J64" s="357"/>
      <c r="K64" s="357"/>
      <c r="L64" s="357"/>
      <c r="M64" s="358"/>
      <c r="N64" s="358"/>
      <c r="O64" s="358"/>
      <c r="P64" s="358"/>
    </row>
    <row r="65" spans="1:16" s="4" customFormat="1" ht="16.5" thickBot="1">
      <c r="A65" s="464" t="s">
        <v>447</v>
      </c>
      <c r="B65" s="390"/>
      <c r="C65" s="391"/>
      <c r="D65" s="396"/>
      <c r="E65" s="402"/>
      <c r="F65" s="482"/>
      <c r="G65" s="481">
        <v>75529299</v>
      </c>
      <c r="H65" s="357"/>
      <c r="I65" s="357"/>
      <c r="J65" s="357"/>
      <c r="K65" s="357"/>
      <c r="L65" s="357"/>
      <c r="M65" s="358"/>
      <c r="N65" s="358"/>
      <c r="O65" s="358"/>
      <c r="P65" s="358"/>
    </row>
    <row r="66" spans="1:16" s="4" customFormat="1" ht="16.5" thickTop="1">
      <c r="A66" s="464"/>
      <c r="B66" s="390"/>
      <c r="C66" s="391"/>
      <c r="D66" s="396"/>
      <c r="E66" s="404"/>
      <c r="F66" s="482"/>
      <c r="G66" s="481"/>
      <c r="H66" s="357"/>
      <c r="I66" s="357"/>
      <c r="J66" s="357"/>
      <c r="K66" s="357"/>
      <c r="L66" s="357"/>
      <c r="M66" s="358"/>
      <c r="N66" s="358"/>
      <c r="O66" s="358"/>
      <c r="P66" s="358"/>
    </row>
    <row r="67" spans="1:16" s="4" customFormat="1" ht="17.25">
      <c r="A67" s="483" t="s">
        <v>448</v>
      </c>
      <c r="B67" s="409"/>
      <c r="C67" s="391"/>
      <c r="D67" s="484"/>
      <c r="E67" s="369" t="s">
        <v>406</v>
      </c>
      <c r="F67" s="370"/>
      <c r="G67" s="371" t="s">
        <v>407</v>
      </c>
      <c r="H67" s="357"/>
      <c r="I67" s="357"/>
      <c r="J67" s="357"/>
      <c r="K67" s="357"/>
      <c r="L67" s="357"/>
      <c r="M67" s="358"/>
      <c r="N67" s="358"/>
      <c r="O67" s="358"/>
      <c r="P67" s="358"/>
    </row>
    <row r="68" spans="1:16" s="4" customFormat="1" ht="15">
      <c r="A68" s="462" t="s">
        <v>449</v>
      </c>
      <c r="B68" s="387"/>
      <c r="C68" s="388"/>
      <c r="D68" s="384"/>
      <c r="E68" s="385">
        <v>19376280</v>
      </c>
      <c r="F68" s="386"/>
      <c r="G68" s="385">
        <v>0</v>
      </c>
      <c r="H68" s="357"/>
      <c r="I68" s="357"/>
      <c r="J68" s="357"/>
      <c r="K68" s="357"/>
      <c r="L68" s="357"/>
      <c r="M68" s="358"/>
      <c r="N68" s="358"/>
      <c r="O68" s="358"/>
      <c r="P68" s="358"/>
    </row>
    <row r="69" spans="1:16" s="4" customFormat="1" ht="15">
      <c r="A69" s="462" t="s">
        <v>450</v>
      </c>
      <c r="B69" s="387"/>
      <c r="C69" s="388"/>
      <c r="D69" s="384"/>
      <c r="E69" s="385">
        <v>0</v>
      </c>
      <c r="F69" s="386"/>
      <c r="G69" s="385">
        <v>0</v>
      </c>
      <c r="H69" s="357"/>
      <c r="I69" s="357"/>
      <c r="J69" s="357"/>
      <c r="K69" s="357"/>
      <c r="L69" s="357"/>
      <c r="M69" s="358"/>
      <c r="N69" s="358"/>
      <c r="O69" s="358"/>
      <c r="P69" s="358"/>
    </row>
    <row r="70" spans="1:16" s="4" customFormat="1" ht="15">
      <c r="A70" s="462" t="s">
        <v>451</v>
      </c>
      <c r="B70" s="387"/>
      <c r="C70" s="388"/>
      <c r="D70" s="384"/>
      <c r="E70" s="485">
        <v>416196598</v>
      </c>
      <c r="F70" s="386"/>
      <c r="G70" s="385">
        <v>416196598</v>
      </c>
      <c r="H70" s="357"/>
      <c r="I70" s="357"/>
      <c r="J70" s="357"/>
      <c r="K70" s="357"/>
      <c r="L70" s="357"/>
      <c r="M70" s="358"/>
      <c r="N70" s="358"/>
      <c r="O70" s="358"/>
      <c r="P70" s="358"/>
    </row>
    <row r="71" spans="1:16" s="357" customFormat="1" ht="15">
      <c r="A71" s="486" t="s">
        <v>452</v>
      </c>
      <c r="B71" s="432"/>
      <c r="C71" s="433"/>
      <c r="D71" s="384"/>
      <c r="E71" s="485">
        <v>20558660255</v>
      </c>
      <c r="F71" s="386"/>
      <c r="G71" s="385">
        <v>23435807779</v>
      </c>
      <c r="M71" s="434"/>
      <c r="N71" s="434"/>
      <c r="O71" s="434"/>
      <c r="P71" s="434"/>
    </row>
    <row r="72" spans="1:16" s="357" customFormat="1" ht="15">
      <c r="A72" s="487" t="s">
        <v>453</v>
      </c>
      <c r="B72" s="432"/>
      <c r="C72" s="433"/>
      <c r="D72" s="396"/>
      <c r="E72" s="397"/>
      <c r="F72" s="398"/>
      <c r="G72" s="397">
        <v>38880000</v>
      </c>
      <c r="M72" s="434"/>
      <c r="N72" s="434"/>
      <c r="O72" s="434"/>
      <c r="P72" s="434"/>
    </row>
    <row r="73" spans="1:16" s="4" customFormat="1" ht="16.5" thickBot="1">
      <c r="A73" s="400" t="s">
        <v>412</v>
      </c>
      <c r="B73" s="390"/>
      <c r="C73" s="391"/>
      <c r="D73" s="401"/>
      <c r="E73" s="402">
        <v>20994233133</v>
      </c>
      <c r="F73" s="401"/>
      <c r="G73" s="403">
        <v>23890884377</v>
      </c>
      <c r="H73" s="357"/>
      <c r="I73" s="357"/>
      <c r="J73" s="357"/>
      <c r="K73" s="357"/>
      <c r="L73" s="357"/>
      <c r="M73" s="358"/>
      <c r="N73" s="358"/>
      <c r="O73" s="358"/>
      <c r="P73" s="358"/>
    </row>
    <row r="74" spans="1:16" s="4" customFormat="1" ht="16.5" thickTop="1">
      <c r="A74" s="486"/>
      <c r="B74" s="390"/>
      <c r="C74" s="391"/>
      <c r="D74" s="384"/>
      <c r="E74" s="393"/>
      <c r="F74" s="488"/>
      <c r="G74" s="476"/>
      <c r="H74" s="357"/>
      <c r="I74" s="357"/>
      <c r="J74" s="357"/>
      <c r="K74" s="357"/>
      <c r="L74" s="357"/>
      <c r="M74" s="358"/>
      <c r="N74" s="358"/>
      <c r="O74" s="358"/>
      <c r="P74" s="358"/>
    </row>
    <row r="75" spans="1:16" s="4" customFormat="1" ht="16.5" thickBot="1">
      <c r="A75" s="400" t="s">
        <v>412</v>
      </c>
      <c r="B75" s="390"/>
      <c r="C75" s="391"/>
      <c r="D75" s="384"/>
      <c r="E75" s="402"/>
      <c r="F75" s="401"/>
      <c r="G75" s="403"/>
      <c r="H75" s="357"/>
      <c r="I75" s="357"/>
      <c r="J75" s="357"/>
      <c r="K75" s="357"/>
      <c r="L75" s="357"/>
      <c r="M75" s="358"/>
      <c r="N75" s="358"/>
      <c r="O75" s="358"/>
      <c r="P75" s="358"/>
    </row>
    <row r="76" spans="1:16" s="4" customFormat="1" ht="18" thickTop="1">
      <c r="A76" s="483"/>
      <c r="B76" s="390"/>
      <c r="C76" s="391"/>
      <c r="D76" s="384"/>
      <c r="E76" s="406"/>
      <c r="F76" s="392"/>
      <c r="G76" s="489"/>
      <c r="H76" s="357"/>
      <c r="I76" s="357"/>
      <c r="J76" s="357"/>
      <c r="K76" s="357"/>
      <c r="L76" s="357"/>
      <c r="M76" s="358"/>
      <c r="N76" s="358"/>
      <c r="O76" s="358"/>
      <c r="P76" s="358"/>
    </row>
    <row r="77" spans="1:16" s="4" customFormat="1" ht="17.25">
      <c r="A77" s="483" t="s">
        <v>454</v>
      </c>
      <c r="B77" s="390"/>
      <c r="C77" s="391"/>
      <c r="D77" s="384"/>
      <c r="E77" s="406"/>
      <c r="F77" s="384"/>
      <c r="G77" s="490"/>
      <c r="H77" s="357"/>
      <c r="I77" s="357"/>
      <c r="J77" s="357"/>
      <c r="K77" s="357"/>
      <c r="L77" s="357"/>
      <c r="M77" s="358"/>
      <c r="N77" s="358"/>
      <c r="O77" s="358"/>
      <c r="P77" s="358"/>
    </row>
    <row r="78" spans="1:16" s="4" customFormat="1" ht="17.25">
      <c r="A78" s="483"/>
      <c r="B78" s="390"/>
      <c r="C78" s="391"/>
      <c r="D78" s="384"/>
      <c r="E78" s="406"/>
      <c r="F78" s="384"/>
      <c r="G78" s="490"/>
      <c r="H78" s="357"/>
      <c r="I78" s="357"/>
      <c r="J78" s="357"/>
      <c r="K78" s="357"/>
      <c r="L78" s="357"/>
      <c r="M78" s="358"/>
      <c r="N78" s="358"/>
      <c r="O78" s="358"/>
      <c r="P78" s="358"/>
    </row>
    <row r="79" spans="1:16" s="4" customFormat="1" ht="17.25">
      <c r="A79" s="483"/>
      <c r="B79" s="390"/>
      <c r="C79" s="391"/>
      <c r="D79" s="384"/>
      <c r="E79" s="406"/>
      <c r="F79" s="384"/>
      <c r="G79" s="490"/>
      <c r="H79" s="357"/>
      <c r="I79" s="357"/>
      <c r="J79" s="357"/>
      <c r="K79" s="357"/>
      <c r="L79" s="357"/>
      <c r="M79" s="358"/>
      <c r="N79" s="358"/>
      <c r="O79" s="358"/>
      <c r="P79" s="358"/>
    </row>
    <row r="80" spans="1:16" s="4" customFormat="1" ht="17.25">
      <c r="A80" s="483"/>
      <c r="B80" s="390"/>
      <c r="C80" s="391"/>
      <c r="D80" s="384"/>
      <c r="E80" s="406"/>
      <c r="F80" s="384"/>
      <c r="G80" s="490"/>
      <c r="H80" s="357"/>
      <c r="I80" s="357"/>
      <c r="J80" s="357"/>
      <c r="K80" s="357"/>
      <c r="L80" s="357"/>
      <c r="M80" s="358"/>
      <c r="N80" s="358"/>
      <c r="O80" s="358"/>
      <c r="P80" s="358"/>
    </row>
    <row r="81" spans="1:16" s="4" customFormat="1" ht="17.25">
      <c r="A81" s="483"/>
      <c r="B81" s="390"/>
      <c r="C81" s="391"/>
      <c r="D81" s="384"/>
      <c r="E81" s="406"/>
      <c r="F81" s="384"/>
      <c r="G81" s="490"/>
      <c r="H81" s="357"/>
      <c r="I81" s="357"/>
      <c r="J81" s="357"/>
      <c r="K81" s="357"/>
      <c r="L81" s="357"/>
      <c r="M81" s="358"/>
      <c r="N81" s="358"/>
      <c r="O81" s="358"/>
      <c r="P81" s="358"/>
    </row>
    <row r="82" spans="1:16" s="4" customFormat="1" ht="17.25">
      <c r="A82" s="483"/>
      <c r="B82" s="390"/>
      <c r="C82" s="391"/>
      <c r="D82" s="384"/>
      <c r="E82" s="406"/>
      <c r="F82" s="384"/>
      <c r="G82" s="490"/>
      <c r="H82" s="357"/>
      <c r="I82" s="357"/>
      <c r="J82" s="357"/>
      <c r="K82" s="357"/>
      <c r="L82" s="357"/>
      <c r="M82" s="358"/>
      <c r="N82" s="358"/>
      <c r="O82" s="358"/>
      <c r="P82" s="358"/>
    </row>
    <row r="83" spans="1:16" s="4" customFormat="1" ht="17.25">
      <c r="A83" s="483"/>
      <c r="B83" s="390"/>
      <c r="C83" s="391"/>
      <c r="D83" s="384"/>
      <c r="E83" s="406"/>
      <c r="F83" s="384"/>
      <c r="G83" s="490"/>
      <c r="H83" s="357"/>
      <c r="I83" s="357"/>
      <c r="J83" s="357"/>
      <c r="K83" s="357"/>
      <c r="L83" s="357"/>
      <c r="M83" s="358"/>
      <c r="N83" s="358"/>
      <c r="O83" s="358"/>
      <c r="P83" s="358"/>
    </row>
    <row r="84" spans="1:16" s="4" customFormat="1" ht="17.25">
      <c r="A84" s="483"/>
      <c r="B84" s="390"/>
      <c r="C84" s="391"/>
      <c r="D84" s="384"/>
      <c r="E84" s="406"/>
      <c r="F84" s="384"/>
      <c r="G84" s="490"/>
      <c r="H84" s="357"/>
      <c r="I84" s="357"/>
      <c r="J84" s="357"/>
      <c r="K84" s="357"/>
      <c r="L84" s="357"/>
      <c r="M84" s="358"/>
      <c r="N84" s="358"/>
      <c r="O84" s="358"/>
      <c r="P84" s="358"/>
    </row>
    <row r="85" spans="1:16" s="4" customFormat="1" ht="17.25">
      <c r="A85" s="483"/>
      <c r="B85" s="390"/>
      <c r="C85" s="391"/>
      <c r="D85" s="384"/>
      <c r="E85" s="406"/>
      <c r="F85" s="384"/>
      <c r="G85" s="490"/>
      <c r="H85" s="357"/>
      <c r="I85" s="357"/>
      <c r="J85" s="357"/>
      <c r="K85" s="357"/>
      <c r="L85" s="357"/>
      <c r="M85" s="358"/>
      <c r="N85" s="358"/>
      <c r="O85" s="358"/>
      <c r="P85" s="358"/>
    </row>
    <row r="86" spans="1:16" s="4" customFormat="1" ht="17.25">
      <c r="A86" s="483"/>
      <c r="B86" s="390"/>
      <c r="C86" s="391"/>
      <c r="D86" s="384"/>
      <c r="E86" s="406"/>
      <c r="F86" s="384"/>
      <c r="G86" s="490"/>
      <c r="H86" s="357"/>
      <c r="I86" s="357"/>
      <c r="J86" s="357"/>
      <c r="K86" s="357"/>
      <c r="L86" s="357"/>
      <c r="M86" s="358"/>
      <c r="N86" s="358"/>
      <c r="O86" s="358"/>
      <c r="P86" s="358"/>
    </row>
    <row r="87" spans="1:16" s="4" customFormat="1" ht="17.25">
      <c r="A87" s="483"/>
      <c r="B87" s="390"/>
      <c r="C87" s="391"/>
      <c r="D87" s="384"/>
      <c r="E87" s="406"/>
      <c r="F87" s="384"/>
      <c r="G87" s="490"/>
      <c r="H87" s="357"/>
      <c r="I87" s="357"/>
      <c r="J87" s="357"/>
      <c r="K87" s="357"/>
      <c r="L87" s="357"/>
      <c r="M87" s="358"/>
      <c r="N87" s="358"/>
      <c r="O87" s="358"/>
      <c r="P87" s="358"/>
    </row>
    <row r="88" spans="1:16" s="4" customFormat="1" ht="17.25">
      <c r="A88" s="483"/>
      <c r="B88" s="390"/>
      <c r="C88" s="391"/>
      <c r="D88" s="384"/>
      <c r="E88" s="406"/>
      <c r="F88" s="384"/>
      <c r="G88" s="490"/>
      <c r="H88" s="357"/>
      <c r="I88" s="357"/>
      <c r="J88" s="357"/>
      <c r="K88" s="357"/>
      <c r="L88" s="357"/>
      <c r="M88" s="358"/>
      <c r="N88" s="358"/>
      <c r="O88" s="358"/>
      <c r="P88" s="358"/>
    </row>
    <row r="89" spans="1:16" s="4" customFormat="1" ht="17.25">
      <c r="A89" s="483"/>
      <c r="B89" s="390"/>
      <c r="C89" s="391"/>
      <c r="D89" s="384"/>
      <c r="E89" s="406"/>
      <c r="F89" s="384"/>
      <c r="G89" s="490"/>
      <c r="H89" s="357"/>
      <c r="I89" s="357"/>
      <c r="J89" s="357"/>
      <c r="K89" s="357"/>
      <c r="L89" s="357"/>
      <c r="M89" s="358"/>
      <c r="N89" s="358"/>
      <c r="O89" s="358"/>
      <c r="P89" s="358"/>
    </row>
    <row r="90" spans="1:16" s="4" customFormat="1" ht="17.25">
      <c r="A90" s="483"/>
      <c r="B90" s="390"/>
      <c r="C90" s="391"/>
      <c r="D90" s="384"/>
      <c r="E90" s="406"/>
      <c r="F90" s="384"/>
      <c r="G90" s="490"/>
      <c r="H90" s="357"/>
      <c r="I90" s="357"/>
      <c r="J90" s="357"/>
      <c r="K90" s="357"/>
      <c r="L90" s="357"/>
      <c r="M90" s="358"/>
      <c r="N90" s="358"/>
      <c r="O90" s="358"/>
      <c r="P90" s="358"/>
    </row>
    <row r="91" spans="1:16" s="4" customFormat="1" ht="17.25">
      <c r="A91" s="483"/>
      <c r="B91" s="390"/>
      <c r="C91" s="391"/>
      <c r="D91" s="384"/>
      <c r="E91" s="406"/>
      <c r="F91" s="384"/>
      <c r="G91" s="490"/>
      <c r="H91" s="357"/>
      <c r="I91" s="357"/>
      <c r="J91" s="357"/>
      <c r="K91" s="357"/>
      <c r="L91" s="357"/>
      <c r="M91" s="358"/>
      <c r="N91" s="358"/>
      <c r="O91" s="358"/>
      <c r="P91" s="358"/>
    </row>
    <row r="92" spans="1:16" s="4" customFormat="1" ht="17.25">
      <c r="A92" s="483"/>
      <c r="B92" s="390"/>
      <c r="C92" s="391"/>
      <c r="D92" s="384"/>
      <c r="E92" s="406"/>
      <c r="F92" s="384"/>
      <c r="G92" s="490"/>
      <c r="H92" s="357"/>
      <c r="I92" s="357"/>
      <c r="J92" s="357"/>
      <c r="K92" s="357"/>
      <c r="L92" s="357"/>
      <c r="M92" s="358"/>
      <c r="N92" s="358"/>
      <c r="O92" s="358"/>
      <c r="P92" s="358"/>
    </row>
    <row r="93" spans="1:16" s="4" customFormat="1" ht="17.25">
      <c r="A93" s="483"/>
      <c r="B93" s="390"/>
      <c r="C93" s="391"/>
      <c r="D93" s="384"/>
      <c r="E93" s="406"/>
      <c r="F93" s="384"/>
      <c r="G93" s="490"/>
      <c r="H93" s="357"/>
      <c r="I93" s="357"/>
      <c r="J93" s="357"/>
      <c r="K93" s="357"/>
      <c r="L93" s="357"/>
      <c r="M93" s="358"/>
      <c r="N93" s="358"/>
      <c r="O93" s="358"/>
      <c r="P93" s="358"/>
    </row>
    <row r="94" spans="1:16" s="4" customFormat="1" ht="17.25">
      <c r="A94" s="483"/>
      <c r="B94" s="390"/>
      <c r="C94" s="391"/>
      <c r="D94" s="384"/>
      <c r="E94" s="406"/>
      <c r="F94" s="384"/>
      <c r="G94" s="490"/>
      <c r="H94" s="357"/>
      <c r="I94" s="357"/>
      <c r="J94" s="357"/>
      <c r="K94" s="357"/>
      <c r="L94" s="357"/>
      <c r="M94" s="358"/>
      <c r="N94" s="358"/>
      <c r="O94" s="358"/>
      <c r="P94" s="358"/>
    </row>
    <row r="95" spans="1:16" s="4" customFormat="1" ht="17.25">
      <c r="A95" s="483"/>
      <c r="B95" s="390"/>
      <c r="C95" s="391"/>
      <c r="D95" s="384"/>
      <c r="E95" s="406"/>
      <c r="F95" s="384"/>
      <c r="G95" s="490"/>
      <c r="H95" s="357"/>
      <c r="I95" s="357"/>
      <c r="J95" s="357"/>
      <c r="K95" s="357"/>
      <c r="L95" s="357"/>
      <c r="M95" s="358"/>
      <c r="N95" s="358"/>
      <c r="O95" s="358"/>
      <c r="P95" s="358"/>
    </row>
    <row r="96" spans="1:16" s="4" customFormat="1" ht="17.25">
      <c r="A96" s="483"/>
      <c r="B96" s="390"/>
      <c r="C96" s="391"/>
      <c r="D96" s="384"/>
      <c r="E96" s="406"/>
      <c r="F96" s="384"/>
      <c r="G96" s="490"/>
      <c r="H96" s="357"/>
      <c r="I96" s="357"/>
      <c r="J96" s="357"/>
      <c r="K96" s="357"/>
      <c r="L96" s="357"/>
      <c r="M96" s="358"/>
      <c r="N96" s="358"/>
      <c r="O96" s="358"/>
      <c r="P96" s="358"/>
    </row>
    <row r="97" spans="1:16" s="4" customFormat="1" ht="17.25">
      <c r="A97" s="483"/>
      <c r="B97" s="390"/>
      <c r="C97" s="391"/>
      <c r="D97" s="384"/>
      <c r="E97" s="406"/>
      <c r="F97" s="384"/>
      <c r="G97" s="490"/>
      <c r="H97" s="357"/>
      <c r="I97" s="357"/>
      <c r="J97" s="357"/>
      <c r="K97" s="357"/>
      <c r="L97" s="357"/>
      <c r="M97" s="358"/>
      <c r="N97" s="358"/>
      <c r="O97" s="358"/>
      <c r="P97" s="358"/>
    </row>
    <row r="98" spans="1:16" s="4" customFormat="1" ht="17.25">
      <c r="A98" s="483"/>
      <c r="B98" s="390"/>
      <c r="C98" s="391"/>
      <c r="D98" s="384"/>
      <c r="E98" s="406"/>
      <c r="F98" s="384"/>
      <c r="G98" s="490"/>
      <c r="H98" s="357"/>
      <c r="I98" s="357"/>
      <c r="J98" s="357"/>
      <c r="K98" s="357"/>
      <c r="L98" s="357"/>
      <c r="M98" s="358"/>
      <c r="N98" s="358"/>
      <c r="O98" s="358"/>
      <c r="P98" s="358"/>
    </row>
    <row r="99" spans="1:16" s="4" customFormat="1" ht="17.25">
      <c r="A99" s="483"/>
      <c r="B99" s="390"/>
      <c r="C99" s="391"/>
      <c r="D99" s="384"/>
      <c r="E99" s="406"/>
      <c r="F99" s="384"/>
      <c r="G99" s="490"/>
      <c r="H99" s="357"/>
      <c r="I99" s="357"/>
      <c r="J99" s="357"/>
      <c r="K99" s="357"/>
      <c r="L99" s="357"/>
      <c r="M99" s="358"/>
      <c r="N99" s="358"/>
      <c r="O99" s="358"/>
      <c r="P99" s="358"/>
    </row>
    <row r="100" spans="1:16" s="4" customFormat="1" ht="17.25">
      <c r="A100" s="491"/>
      <c r="B100" s="472"/>
      <c r="C100" s="473"/>
      <c r="D100" s="474"/>
      <c r="E100" s="492"/>
      <c r="F100" s="474"/>
      <c r="G100" s="476"/>
      <c r="H100" s="357"/>
      <c r="I100" s="357"/>
      <c r="J100" s="357"/>
      <c r="K100" s="357"/>
      <c r="L100" s="357"/>
      <c r="M100" s="358"/>
      <c r="N100" s="358"/>
      <c r="O100" s="358"/>
      <c r="P100" s="358"/>
    </row>
    <row r="101" spans="1:16" s="380" customFormat="1" ht="17.25">
      <c r="A101" s="493" t="s">
        <v>455</v>
      </c>
      <c r="B101" s="494"/>
      <c r="C101" s="479"/>
      <c r="D101" s="375"/>
      <c r="E101" s="369" t="s">
        <v>406</v>
      </c>
      <c r="F101" s="370"/>
      <c r="G101" s="371" t="s">
        <v>407</v>
      </c>
      <c r="H101" s="378"/>
      <c r="I101" s="378"/>
      <c r="J101" s="378"/>
      <c r="K101" s="378"/>
      <c r="L101" s="378"/>
      <c r="M101" s="379"/>
      <c r="N101" s="379"/>
      <c r="O101" s="379"/>
      <c r="P101" s="379"/>
    </row>
    <row r="102" spans="1:16" s="380" customFormat="1">
      <c r="A102" s="463" t="s">
        <v>456</v>
      </c>
      <c r="B102" s="409"/>
      <c r="C102" s="391"/>
      <c r="D102" s="384"/>
      <c r="E102" s="495"/>
      <c r="F102" s="386"/>
      <c r="G102" s="395"/>
      <c r="H102" s="378"/>
      <c r="I102" s="378"/>
      <c r="J102" s="378"/>
      <c r="K102" s="378"/>
      <c r="L102" s="378"/>
      <c r="M102" s="379"/>
      <c r="N102" s="379"/>
      <c r="O102" s="379"/>
      <c r="P102" s="379"/>
    </row>
    <row r="103" spans="1:16" s="380" customFormat="1" ht="15">
      <c r="A103" s="462" t="s">
        <v>457</v>
      </c>
      <c r="B103" s="387"/>
      <c r="C103" s="388" t="s">
        <v>458</v>
      </c>
      <c r="D103" s="384"/>
      <c r="E103" s="461">
        <v>295930</v>
      </c>
      <c r="F103" s="386"/>
      <c r="G103" s="385">
        <v>145244084</v>
      </c>
      <c r="H103" s="378"/>
      <c r="I103" s="378"/>
      <c r="J103" s="378"/>
      <c r="K103" s="378"/>
      <c r="L103" s="378"/>
      <c r="M103" s="379"/>
      <c r="N103" s="379"/>
      <c r="O103" s="379"/>
      <c r="P103" s="379"/>
    </row>
    <row r="104" spans="1:16" s="380" customFormat="1" ht="15">
      <c r="A104" s="462" t="s">
        <v>459</v>
      </c>
      <c r="B104" s="387"/>
      <c r="C104" s="388"/>
      <c r="D104" s="384"/>
      <c r="E104" s="461">
        <v>134977971</v>
      </c>
      <c r="F104" s="386"/>
      <c r="G104" s="385">
        <v>134977971</v>
      </c>
      <c r="H104" s="378"/>
      <c r="I104" s="378"/>
      <c r="J104" s="378"/>
      <c r="K104" s="378"/>
      <c r="L104" s="378"/>
      <c r="M104" s="379"/>
      <c r="N104" s="379"/>
      <c r="O104" s="379"/>
      <c r="P104" s="379"/>
    </row>
    <row r="105" spans="1:16" s="4" customFormat="1" ht="15">
      <c r="A105" s="462" t="s">
        <v>460</v>
      </c>
      <c r="B105" s="387"/>
      <c r="C105" s="388" t="s">
        <v>461</v>
      </c>
      <c r="D105" s="384"/>
      <c r="E105" s="461">
        <v>64116235253</v>
      </c>
      <c r="F105" s="386"/>
      <c r="G105" s="385">
        <v>64269337606</v>
      </c>
      <c r="H105" s="357"/>
      <c r="I105" s="357"/>
      <c r="J105" s="357"/>
      <c r="K105" s="357"/>
      <c r="L105" s="357"/>
      <c r="M105" s="358"/>
      <c r="N105" s="358"/>
      <c r="O105" s="358"/>
      <c r="P105" s="358"/>
    </row>
    <row r="106" spans="1:16" s="4" customFormat="1" ht="15">
      <c r="A106" s="496" t="s">
        <v>462</v>
      </c>
      <c r="B106" s="387"/>
      <c r="C106" s="388"/>
      <c r="D106" s="384"/>
      <c r="E106" s="461">
        <v>2963378596</v>
      </c>
      <c r="F106" s="386"/>
      <c r="G106" s="385">
        <v>2963378596</v>
      </c>
      <c r="H106" s="357"/>
      <c r="I106" s="357"/>
      <c r="J106" s="357"/>
      <c r="K106" s="357"/>
      <c r="L106" s="357"/>
      <c r="M106" s="358"/>
      <c r="N106" s="358"/>
      <c r="O106" s="358"/>
      <c r="P106" s="358"/>
    </row>
    <row r="107" spans="1:16" s="4" customFormat="1" ht="15">
      <c r="A107" s="496" t="s">
        <v>463</v>
      </c>
      <c r="B107" s="409"/>
      <c r="C107" s="391"/>
      <c r="D107" s="384"/>
      <c r="E107" s="497">
        <v>0</v>
      </c>
      <c r="F107" s="386"/>
      <c r="G107" s="395">
        <v>0</v>
      </c>
      <c r="H107" s="357"/>
      <c r="I107" s="357"/>
      <c r="J107" s="357"/>
      <c r="K107" s="357"/>
      <c r="L107" s="357"/>
      <c r="M107" s="358"/>
      <c r="N107" s="358"/>
      <c r="O107" s="358"/>
      <c r="P107" s="358"/>
    </row>
    <row r="108" spans="1:16" s="4" customFormat="1" ht="16.5" thickBot="1">
      <c r="A108" s="400" t="s">
        <v>412</v>
      </c>
      <c r="B108" s="390"/>
      <c r="C108" s="391"/>
      <c r="D108" s="401"/>
      <c r="E108" s="402">
        <v>67214887750</v>
      </c>
      <c r="F108" s="401"/>
      <c r="G108" s="403">
        <v>67512938257</v>
      </c>
      <c r="H108" s="357"/>
      <c r="I108" s="357"/>
      <c r="J108" s="357"/>
      <c r="K108" s="357"/>
      <c r="L108" s="357"/>
      <c r="M108" s="358"/>
      <c r="N108" s="358"/>
      <c r="O108" s="358"/>
      <c r="P108" s="358"/>
    </row>
    <row r="109" spans="1:16" s="4" customFormat="1" ht="16.5" thickTop="1">
      <c r="A109" s="400"/>
      <c r="B109" s="390"/>
      <c r="C109" s="391"/>
      <c r="D109" s="482"/>
      <c r="E109" s="498"/>
      <c r="F109" s="499"/>
      <c r="G109" s="481"/>
      <c r="H109" s="357"/>
      <c r="I109" s="357"/>
      <c r="J109" s="357"/>
      <c r="K109" s="357"/>
      <c r="L109" s="357"/>
      <c r="M109" s="358"/>
      <c r="N109" s="358"/>
      <c r="O109" s="358"/>
      <c r="P109" s="358"/>
    </row>
    <row r="110" spans="1:16" s="4" customFormat="1">
      <c r="A110" s="500"/>
      <c r="B110" s="409"/>
      <c r="C110" s="391"/>
      <c r="D110" s="384"/>
      <c r="E110" s="404"/>
      <c r="F110" s="386"/>
      <c r="G110" s="395"/>
      <c r="H110" s="357"/>
      <c r="I110" s="357"/>
      <c r="J110" s="357"/>
      <c r="K110" s="357"/>
      <c r="L110" s="357"/>
      <c r="M110" s="358"/>
      <c r="N110" s="358"/>
      <c r="O110" s="358"/>
      <c r="P110" s="358"/>
    </row>
    <row r="111" spans="1:16" s="357" customFormat="1">
      <c r="A111" s="501" t="s">
        <v>464</v>
      </c>
      <c r="B111" s="436"/>
      <c r="C111" s="437"/>
      <c r="D111" s="375"/>
      <c r="E111" s="369" t="s">
        <v>406</v>
      </c>
      <c r="F111" s="370"/>
      <c r="G111" s="371" t="s">
        <v>407</v>
      </c>
      <c r="M111" s="434"/>
      <c r="N111" s="434"/>
      <c r="O111" s="434"/>
      <c r="P111" s="434"/>
    </row>
    <row r="112" spans="1:16" s="357" customFormat="1">
      <c r="A112" s="501"/>
      <c r="B112" s="436"/>
      <c r="C112" s="437"/>
      <c r="D112" s="450" t="s">
        <v>465</v>
      </c>
      <c r="E112" s="451" t="s">
        <v>466</v>
      </c>
      <c r="F112" s="412" t="s">
        <v>465</v>
      </c>
      <c r="G112" s="452" t="s">
        <v>466</v>
      </c>
      <c r="M112" s="434"/>
      <c r="N112" s="434"/>
      <c r="O112" s="434"/>
      <c r="P112" s="434"/>
    </row>
    <row r="113" spans="1:16" s="357" customFormat="1">
      <c r="A113" s="501"/>
      <c r="B113" s="436"/>
      <c r="C113" s="437"/>
      <c r="D113" s="450"/>
      <c r="E113" s="451"/>
      <c r="F113" s="412"/>
      <c r="G113" s="452"/>
      <c r="M113" s="434"/>
      <c r="N113" s="434"/>
      <c r="O113" s="434"/>
      <c r="P113" s="434"/>
    </row>
    <row r="114" spans="1:16" s="357" customFormat="1">
      <c r="A114" s="502" t="s">
        <v>467</v>
      </c>
      <c r="B114" s="436"/>
      <c r="C114" s="437"/>
      <c r="D114" s="450"/>
      <c r="E114" s="451"/>
      <c r="F114" s="412"/>
      <c r="G114" s="452"/>
      <c r="M114" s="434"/>
      <c r="N114" s="434"/>
      <c r="O114" s="434"/>
      <c r="P114" s="434"/>
    </row>
    <row r="115" spans="1:16" s="357" customFormat="1">
      <c r="A115" s="502" t="s">
        <v>468</v>
      </c>
      <c r="B115" s="436"/>
      <c r="C115" s="437"/>
      <c r="D115" s="450"/>
      <c r="E115" s="451"/>
      <c r="F115" s="412"/>
      <c r="G115" s="452"/>
      <c r="M115" s="434"/>
      <c r="N115" s="434"/>
      <c r="O115" s="434"/>
      <c r="P115" s="434"/>
    </row>
    <row r="116" spans="1:16" s="357" customFormat="1">
      <c r="A116" s="503" t="s">
        <v>469</v>
      </c>
      <c r="B116" s="436"/>
      <c r="C116" s="437"/>
      <c r="D116" s="450"/>
      <c r="E116" s="451"/>
      <c r="F116" s="412"/>
      <c r="G116" s="452"/>
      <c r="M116" s="434"/>
      <c r="N116" s="434"/>
      <c r="O116" s="434"/>
      <c r="P116" s="434"/>
    </row>
    <row r="117" spans="1:16" s="357" customFormat="1">
      <c r="A117" s="503" t="s">
        <v>470</v>
      </c>
      <c r="B117" s="436"/>
      <c r="C117" s="437"/>
      <c r="D117" s="450"/>
      <c r="E117" s="451"/>
      <c r="F117" s="412"/>
      <c r="G117" s="452"/>
      <c r="M117" s="434"/>
      <c r="N117" s="434"/>
      <c r="O117" s="434"/>
      <c r="P117" s="434"/>
    </row>
    <row r="118" spans="1:16" s="504" customFormat="1">
      <c r="A118" s="502"/>
      <c r="B118" s="436"/>
      <c r="C118" s="437"/>
      <c r="D118" s="450"/>
      <c r="E118" s="451"/>
      <c r="F118" s="412"/>
      <c r="G118" s="452"/>
      <c r="M118" s="505"/>
      <c r="N118" s="505"/>
      <c r="O118" s="505"/>
      <c r="P118" s="505"/>
    </row>
    <row r="119" spans="1:16" s="504" customFormat="1">
      <c r="A119" s="506" t="s">
        <v>471</v>
      </c>
      <c r="B119" s="436"/>
      <c r="C119" s="437"/>
      <c r="D119" s="507"/>
      <c r="E119" s="417">
        <v>30668895429</v>
      </c>
      <c r="F119" s="508"/>
      <c r="G119" s="418">
        <v>30668895429</v>
      </c>
      <c r="M119" s="505"/>
      <c r="N119" s="505"/>
      <c r="O119" s="505"/>
      <c r="P119" s="505"/>
    </row>
    <row r="120" spans="1:16" s="504" customFormat="1">
      <c r="A120" s="506" t="s">
        <v>472</v>
      </c>
      <c r="B120" s="436"/>
      <c r="C120" s="437"/>
      <c r="D120" s="507"/>
      <c r="E120" s="417"/>
      <c r="F120" s="508"/>
      <c r="G120" s="418"/>
      <c r="M120" s="505"/>
      <c r="N120" s="505"/>
      <c r="O120" s="505"/>
      <c r="P120" s="505"/>
    </row>
    <row r="121" spans="1:16" s="504" customFormat="1">
      <c r="A121" s="509" t="s">
        <v>473</v>
      </c>
      <c r="B121" s="510"/>
      <c r="C121" s="511"/>
      <c r="D121" s="416"/>
      <c r="E121" s="385">
        <v>1200000000</v>
      </c>
      <c r="F121" s="508"/>
      <c r="G121" s="395">
        <v>1200000000</v>
      </c>
      <c r="M121" s="505"/>
      <c r="N121" s="505"/>
      <c r="O121" s="505"/>
      <c r="P121" s="505"/>
    </row>
    <row r="122" spans="1:16" s="4" customFormat="1">
      <c r="A122" s="509" t="s">
        <v>474</v>
      </c>
      <c r="B122" s="510"/>
      <c r="C122" s="511"/>
      <c r="D122" s="416"/>
      <c r="E122" s="385">
        <v>8500000000</v>
      </c>
      <c r="F122" s="508"/>
      <c r="G122" s="395">
        <v>8500000000</v>
      </c>
      <c r="H122" s="357"/>
      <c r="I122" s="357"/>
      <c r="J122" s="357"/>
      <c r="K122" s="357"/>
      <c r="L122" s="357"/>
      <c r="M122" s="358"/>
      <c r="N122" s="358"/>
      <c r="O122" s="358"/>
      <c r="P122" s="358"/>
    </row>
    <row r="123" spans="1:16" s="380" customFormat="1">
      <c r="A123" s="509" t="s">
        <v>475</v>
      </c>
      <c r="B123" s="510"/>
      <c r="C123" s="511"/>
      <c r="D123" s="416"/>
      <c r="E123" s="385">
        <v>20968895429</v>
      </c>
      <c r="F123" s="508"/>
      <c r="G123" s="395">
        <v>20968895429</v>
      </c>
      <c r="H123" s="378"/>
      <c r="I123" s="378"/>
      <c r="J123" s="378"/>
      <c r="K123" s="378"/>
      <c r="L123" s="378"/>
      <c r="M123" s="379"/>
      <c r="N123" s="379"/>
      <c r="O123" s="379"/>
      <c r="P123" s="379"/>
    </row>
    <row r="124" spans="1:16" s="380" customFormat="1">
      <c r="A124" s="512"/>
      <c r="B124" s="427"/>
      <c r="C124" s="428"/>
      <c r="D124" s="416"/>
      <c r="E124" s="430">
        <v>0</v>
      </c>
      <c r="F124" s="508"/>
      <c r="G124" s="395">
        <v>0</v>
      </c>
      <c r="H124" s="378"/>
      <c r="I124" s="378"/>
      <c r="J124" s="378"/>
      <c r="K124" s="378"/>
      <c r="L124" s="378"/>
      <c r="M124" s="379"/>
      <c r="N124" s="379"/>
      <c r="O124" s="379"/>
      <c r="P124" s="379"/>
    </row>
    <row r="125" spans="1:16" s="380" customFormat="1" ht="15">
      <c r="A125" s="502" t="s">
        <v>476</v>
      </c>
      <c r="B125" s="409"/>
      <c r="C125" s="391"/>
      <c r="D125" s="507"/>
      <c r="E125" s="417">
        <v>164077449141</v>
      </c>
      <c r="F125" s="508"/>
      <c r="G125" s="417">
        <v>164077449141</v>
      </c>
      <c r="H125" s="378"/>
      <c r="I125" s="378"/>
      <c r="J125" s="378"/>
      <c r="K125" s="378"/>
      <c r="L125" s="378"/>
      <c r="M125" s="379"/>
      <c r="N125" s="379"/>
      <c r="O125" s="379"/>
      <c r="P125" s="379"/>
    </row>
    <row r="126" spans="1:16" s="380" customFormat="1" ht="15">
      <c r="A126" s="487" t="s">
        <v>477</v>
      </c>
      <c r="B126" s="409"/>
      <c r="C126" s="391"/>
      <c r="D126" s="384">
        <v>13023962</v>
      </c>
      <c r="E126" s="385">
        <v>164077449141</v>
      </c>
      <c r="F126" s="422">
        <f>12870000+153962</f>
        <v>13023962</v>
      </c>
      <c r="G126" s="395">
        <v>164077449141</v>
      </c>
      <c r="H126" s="378"/>
      <c r="I126" s="378"/>
      <c r="J126" s="378"/>
      <c r="K126" s="378"/>
      <c r="L126" s="378"/>
      <c r="M126" s="379"/>
      <c r="N126" s="379"/>
      <c r="O126" s="379"/>
      <c r="P126" s="379"/>
    </row>
    <row r="127" spans="1:16" s="380" customFormat="1" ht="15">
      <c r="A127" s="462" t="s">
        <v>478</v>
      </c>
      <c r="B127" s="387"/>
      <c r="C127" s="388"/>
      <c r="D127" s="384"/>
      <c r="E127" s="385">
        <v>0</v>
      </c>
      <c r="F127" s="386"/>
      <c r="G127" s="395">
        <v>0</v>
      </c>
      <c r="H127" s="378"/>
      <c r="I127" s="378"/>
      <c r="J127" s="378"/>
      <c r="K127" s="378"/>
      <c r="L127" s="378"/>
      <c r="M127" s="379"/>
      <c r="N127" s="379"/>
      <c r="O127" s="379"/>
      <c r="P127" s="379"/>
    </row>
    <row r="128" spans="1:16" s="380" customFormat="1" ht="15">
      <c r="A128" s="513" t="s">
        <v>479</v>
      </c>
      <c r="B128" s="387"/>
      <c r="C128" s="388"/>
      <c r="D128" s="384"/>
      <c r="E128" s="385"/>
      <c r="F128" s="386"/>
      <c r="G128" s="385"/>
      <c r="H128" s="378"/>
      <c r="I128" s="378"/>
      <c r="J128" s="378"/>
      <c r="K128" s="378"/>
      <c r="L128" s="378"/>
      <c r="M128" s="379"/>
      <c r="N128" s="379"/>
      <c r="O128" s="379"/>
      <c r="P128" s="379"/>
    </row>
    <row r="129" spans="1:16" s="378" customFormat="1" ht="15.75" customHeight="1">
      <c r="A129" s="503" t="s">
        <v>480</v>
      </c>
      <c r="B129" s="432"/>
      <c r="C129" s="433"/>
      <c r="D129" s="384"/>
      <c r="E129" s="385"/>
      <c r="F129" s="386"/>
      <c r="G129" s="395"/>
      <c r="M129" s="448"/>
      <c r="N129" s="448"/>
      <c r="O129" s="448"/>
      <c r="P129" s="448"/>
    </row>
    <row r="130" spans="1:16" s="378" customFormat="1">
      <c r="A130" s="503" t="s">
        <v>481</v>
      </c>
      <c r="B130" s="432"/>
      <c r="C130" s="433"/>
      <c r="D130" s="384"/>
      <c r="E130" s="385"/>
      <c r="F130" s="386"/>
      <c r="G130" s="395"/>
      <c r="M130" s="448"/>
      <c r="N130" s="448"/>
      <c r="O130" s="448"/>
      <c r="P130" s="448"/>
    </row>
    <row r="131" spans="1:16" s="378" customFormat="1" ht="15">
      <c r="A131" s="502"/>
      <c r="B131" s="432"/>
      <c r="C131" s="433"/>
      <c r="D131" s="384"/>
      <c r="E131" s="385"/>
      <c r="F131" s="386"/>
      <c r="G131" s="395"/>
      <c r="M131" s="448"/>
      <c r="N131" s="448"/>
      <c r="O131" s="448"/>
      <c r="P131" s="448"/>
    </row>
    <row r="132" spans="1:16" s="378" customFormat="1" ht="15">
      <c r="A132" s="502" t="s">
        <v>482</v>
      </c>
      <c r="B132" s="432"/>
      <c r="C132" s="433"/>
      <c r="D132" s="384"/>
      <c r="E132" s="385"/>
      <c r="F132" s="386"/>
      <c r="G132" s="395"/>
      <c r="M132" s="448"/>
      <c r="N132" s="448"/>
      <c r="O132" s="448"/>
      <c r="P132" s="448"/>
    </row>
    <row r="133" spans="1:16" s="378" customFormat="1" ht="15">
      <c r="A133" s="486" t="s">
        <v>483</v>
      </c>
      <c r="B133" s="432"/>
      <c r="C133" s="433"/>
      <c r="D133" s="384"/>
      <c r="E133" s="385"/>
      <c r="F133" s="386"/>
      <c r="G133" s="395"/>
      <c r="M133" s="448"/>
      <c r="N133" s="448"/>
      <c r="O133" s="448"/>
      <c r="P133" s="448"/>
    </row>
    <row r="134" spans="1:16" s="378" customFormat="1" ht="15">
      <c r="A134" s="486" t="s">
        <v>484</v>
      </c>
      <c r="B134" s="432"/>
      <c r="C134" s="433"/>
      <c r="D134" s="384"/>
      <c r="E134" s="385"/>
      <c r="F134" s="386"/>
      <c r="G134" s="395"/>
      <c r="M134" s="448"/>
      <c r="N134" s="448"/>
      <c r="O134" s="448"/>
      <c r="P134" s="448"/>
    </row>
    <row r="135" spans="1:16" s="378" customFormat="1" ht="15">
      <c r="A135" s="486" t="s">
        <v>485</v>
      </c>
      <c r="B135" s="432"/>
      <c r="C135" s="433"/>
      <c r="D135" s="384"/>
      <c r="E135" s="385"/>
      <c r="F135" s="386"/>
      <c r="G135" s="395"/>
      <c r="M135" s="448"/>
      <c r="N135" s="448"/>
      <c r="O135" s="448"/>
      <c r="P135" s="448"/>
    </row>
    <row r="136" spans="1:16" s="378" customFormat="1" ht="15">
      <c r="A136" s="486" t="s">
        <v>486</v>
      </c>
      <c r="B136" s="432"/>
      <c r="C136" s="433"/>
      <c r="D136" s="384"/>
      <c r="E136" s="385"/>
      <c r="F136" s="386"/>
      <c r="G136" s="395"/>
      <c r="M136" s="448"/>
      <c r="N136" s="448"/>
      <c r="O136" s="448"/>
      <c r="P136" s="448"/>
    </row>
    <row r="137" spans="1:16" s="380" customFormat="1" ht="15">
      <c r="A137" s="514" t="s">
        <v>480</v>
      </c>
      <c r="B137" s="432"/>
      <c r="C137" s="433"/>
      <c r="D137" s="384"/>
      <c r="E137" s="385"/>
      <c r="F137" s="386"/>
      <c r="G137" s="395"/>
      <c r="H137" s="378"/>
      <c r="I137" s="378"/>
      <c r="J137" s="378"/>
      <c r="K137" s="378"/>
      <c r="L137" s="378"/>
      <c r="M137" s="379"/>
      <c r="N137" s="379"/>
      <c r="O137" s="379"/>
      <c r="P137" s="379"/>
    </row>
    <row r="138" spans="1:16" s="380" customFormat="1" ht="15">
      <c r="A138" s="514" t="s">
        <v>487</v>
      </c>
      <c r="B138" s="432"/>
      <c r="C138" s="433"/>
      <c r="D138" s="384"/>
      <c r="E138" s="385"/>
      <c r="F138" s="386"/>
      <c r="G138" s="395"/>
      <c r="H138" s="378"/>
      <c r="I138" s="378"/>
      <c r="J138" s="378"/>
      <c r="K138" s="378"/>
      <c r="L138" s="378"/>
      <c r="M138" s="379"/>
      <c r="N138" s="379"/>
      <c r="O138" s="379"/>
      <c r="P138" s="379"/>
    </row>
    <row r="139" spans="1:16" s="4" customFormat="1" ht="15">
      <c r="A139" s="514"/>
      <c r="B139" s="432"/>
      <c r="C139" s="433"/>
      <c r="D139" s="384"/>
      <c r="E139" s="385"/>
      <c r="F139" s="386"/>
      <c r="G139" s="395"/>
      <c r="H139" s="357"/>
      <c r="I139" s="357"/>
      <c r="J139" s="357"/>
      <c r="K139" s="357"/>
      <c r="L139" s="357"/>
      <c r="M139" s="358"/>
      <c r="N139" s="358"/>
      <c r="O139" s="358"/>
      <c r="P139" s="358"/>
    </row>
    <row r="140" spans="1:16" s="4" customFormat="1" ht="15">
      <c r="A140" s="462"/>
      <c r="B140" s="387"/>
      <c r="C140" s="388"/>
      <c r="D140" s="384"/>
      <c r="E140" s="385"/>
      <c r="F140" s="386"/>
      <c r="G140" s="395"/>
      <c r="H140" s="357"/>
      <c r="I140" s="357"/>
      <c r="J140" s="357"/>
      <c r="K140" s="357"/>
      <c r="L140" s="357"/>
      <c r="M140" s="358"/>
      <c r="N140" s="358"/>
      <c r="O140" s="358"/>
      <c r="P140" s="358"/>
    </row>
    <row r="141" spans="1:16" s="4" customFormat="1">
      <c r="A141" s="389" t="s">
        <v>488</v>
      </c>
      <c r="B141" s="387"/>
      <c r="C141" s="388"/>
      <c r="D141" s="440"/>
      <c r="E141" s="515">
        <v>-2870226233</v>
      </c>
      <c r="F141" s="442"/>
      <c r="G141" s="515">
        <v>-764377091</v>
      </c>
      <c r="H141" s="357"/>
      <c r="I141" s="357"/>
      <c r="J141" s="357"/>
      <c r="K141" s="357"/>
      <c r="L141" s="357"/>
      <c r="M141" s="358"/>
      <c r="N141" s="358"/>
      <c r="O141" s="358"/>
      <c r="P141" s="358"/>
    </row>
    <row r="142" spans="1:16" s="4" customFormat="1" ht="15">
      <c r="A142" s="463"/>
      <c r="B142" s="409"/>
      <c r="C142" s="391"/>
      <c r="D142" s="384"/>
      <c r="E142" s="385"/>
      <c r="F142" s="386"/>
      <c r="G142" s="439"/>
      <c r="H142" s="357"/>
      <c r="I142" s="357"/>
      <c r="J142" s="357"/>
      <c r="K142" s="357"/>
      <c r="L142" s="357"/>
      <c r="M142" s="358"/>
      <c r="N142" s="358"/>
      <c r="O142" s="358"/>
      <c r="P142" s="358"/>
    </row>
    <row r="143" spans="1:16" s="4" customFormat="1" ht="16.5" thickBot="1">
      <c r="A143" s="400" t="s">
        <v>412</v>
      </c>
      <c r="B143" s="390"/>
      <c r="C143" s="391"/>
      <c r="D143" s="401">
        <v>0</v>
      </c>
      <c r="E143" s="402">
        <v>191876118337</v>
      </c>
      <c r="F143" s="403">
        <f>F119+F125+F141</f>
        <v>0</v>
      </c>
      <c r="G143" s="403">
        <v>193981967479</v>
      </c>
      <c r="H143" s="357"/>
      <c r="I143" s="357"/>
      <c r="J143" s="357"/>
      <c r="K143" s="357"/>
      <c r="L143" s="357"/>
      <c r="M143" s="358"/>
      <c r="N143" s="358"/>
      <c r="O143" s="358"/>
      <c r="P143" s="358"/>
    </row>
    <row r="144" spans="1:16" s="380" customFormat="1" ht="16.5" thickTop="1">
      <c r="A144" s="400"/>
      <c r="B144" s="390"/>
      <c r="C144" s="391"/>
      <c r="D144" s="396"/>
      <c r="E144" s="404"/>
      <c r="F144" s="396"/>
      <c r="G144" s="481"/>
      <c r="H144" s="378"/>
      <c r="I144" s="378"/>
      <c r="J144" s="378"/>
      <c r="K144" s="378"/>
      <c r="L144" s="378"/>
      <c r="M144" s="379"/>
      <c r="N144" s="379"/>
      <c r="O144" s="379"/>
      <c r="P144" s="379"/>
    </row>
    <row r="145" spans="1:16" s="380" customFormat="1">
      <c r="A145" s="372" t="s">
        <v>489</v>
      </c>
      <c r="B145" s="409"/>
      <c r="C145" s="391"/>
      <c r="D145" s="484"/>
      <c r="E145" s="369" t="s">
        <v>406</v>
      </c>
      <c r="F145" s="370"/>
      <c r="G145" s="371" t="s">
        <v>407</v>
      </c>
      <c r="H145" s="378"/>
      <c r="I145" s="378"/>
      <c r="J145" s="378"/>
      <c r="K145" s="378"/>
      <c r="L145" s="378"/>
      <c r="M145" s="379"/>
      <c r="N145" s="379"/>
      <c r="O145" s="379"/>
      <c r="P145" s="379"/>
    </row>
    <row r="146" spans="1:16" s="380" customFormat="1">
      <c r="A146" s="372"/>
      <c r="B146" s="409"/>
      <c r="C146" s="391"/>
      <c r="D146" s="384"/>
      <c r="E146" s="406"/>
      <c r="F146" s="384"/>
      <c r="G146" s="490"/>
      <c r="H146" s="378"/>
      <c r="I146" s="378"/>
      <c r="J146" s="378"/>
      <c r="K146" s="378"/>
      <c r="L146" s="378"/>
      <c r="M146" s="379"/>
      <c r="N146" s="379"/>
      <c r="O146" s="379"/>
      <c r="P146" s="379"/>
    </row>
    <row r="147" spans="1:16" s="4" customFormat="1" ht="15">
      <c r="A147" s="462" t="s">
        <v>490</v>
      </c>
      <c r="B147" s="387"/>
      <c r="C147" s="388"/>
      <c r="D147" s="384"/>
      <c r="E147" s="461">
        <v>71046004</v>
      </c>
      <c r="F147" s="386"/>
      <c r="G147" s="385">
        <v>51431378</v>
      </c>
      <c r="H147" s="357"/>
      <c r="I147" s="357"/>
      <c r="J147" s="357"/>
      <c r="K147" s="357"/>
      <c r="L147" s="357"/>
      <c r="M147" s="358"/>
      <c r="N147" s="358"/>
      <c r="O147" s="358"/>
      <c r="P147" s="358"/>
    </row>
    <row r="148" spans="1:16" s="4" customFormat="1" ht="15">
      <c r="A148" s="462" t="s">
        <v>491</v>
      </c>
      <c r="B148" s="387"/>
      <c r="C148" s="388"/>
      <c r="D148" s="384"/>
      <c r="E148" s="461">
        <v>190595492</v>
      </c>
      <c r="F148" s="386"/>
      <c r="G148" s="385">
        <v>299414000</v>
      </c>
      <c r="H148" s="357"/>
      <c r="I148" s="357"/>
      <c r="J148" s="357"/>
      <c r="K148" s="357"/>
      <c r="L148" s="357"/>
      <c r="M148" s="358"/>
      <c r="N148" s="358"/>
      <c r="O148" s="358"/>
      <c r="P148" s="358"/>
    </row>
    <row r="149" spans="1:16" s="4" customFormat="1" ht="15">
      <c r="A149" s="462"/>
      <c r="B149" s="387"/>
      <c r="C149" s="388"/>
      <c r="D149" s="396"/>
      <c r="E149" s="516"/>
      <c r="F149" s="398"/>
      <c r="G149" s="517"/>
      <c r="H149" s="357"/>
      <c r="I149" s="357"/>
      <c r="J149" s="357"/>
      <c r="K149" s="357"/>
      <c r="L149" s="357"/>
      <c r="M149" s="358"/>
      <c r="N149" s="358"/>
      <c r="O149" s="358"/>
      <c r="P149" s="358"/>
    </row>
    <row r="150" spans="1:16" s="4" customFormat="1" ht="16.5" thickBot="1">
      <c r="A150" s="400" t="s">
        <v>412</v>
      </c>
      <c r="B150" s="390"/>
      <c r="C150" s="391"/>
      <c r="D150" s="518"/>
      <c r="E150" s="402">
        <v>261641496</v>
      </c>
      <c r="F150" s="401"/>
      <c r="G150" s="403">
        <v>350845378</v>
      </c>
      <c r="H150" s="357"/>
      <c r="I150" s="357"/>
      <c r="J150" s="357"/>
      <c r="K150" s="357"/>
      <c r="L150" s="357"/>
      <c r="M150" s="358"/>
      <c r="N150" s="358"/>
      <c r="O150" s="358"/>
      <c r="P150" s="358"/>
    </row>
    <row r="151" spans="1:16" s="4" customFormat="1" ht="16.5" thickTop="1">
      <c r="A151" s="400"/>
      <c r="B151" s="390"/>
      <c r="C151" s="391"/>
      <c r="D151" s="396"/>
      <c r="E151" s="404"/>
      <c r="F151" s="396"/>
      <c r="G151" s="481"/>
      <c r="H151" s="357"/>
      <c r="I151" s="357"/>
      <c r="J151" s="357"/>
      <c r="K151" s="357"/>
      <c r="L151" s="357"/>
      <c r="M151" s="358"/>
      <c r="N151" s="358"/>
      <c r="O151" s="358"/>
      <c r="P151" s="358"/>
    </row>
    <row r="152" spans="1:16" s="380" customFormat="1">
      <c r="A152" s="477" t="s">
        <v>492</v>
      </c>
      <c r="B152" s="494"/>
      <c r="C152" s="479"/>
      <c r="D152" s="375"/>
      <c r="E152" s="369" t="s">
        <v>406</v>
      </c>
      <c r="F152" s="370"/>
      <c r="G152" s="371" t="s">
        <v>407</v>
      </c>
      <c r="H152" s="378"/>
      <c r="I152" s="378"/>
      <c r="J152" s="378"/>
      <c r="K152" s="378"/>
      <c r="L152" s="378"/>
      <c r="M152" s="379"/>
      <c r="N152" s="379"/>
      <c r="O152" s="379"/>
      <c r="P152" s="379"/>
    </row>
    <row r="153" spans="1:16" s="4" customFormat="1">
      <c r="A153" s="372"/>
      <c r="B153" s="409"/>
      <c r="C153" s="391"/>
      <c r="D153" s="375"/>
      <c r="E153" s="459"/>
      <c r="F153" s="375"/>
      <c r="G153" s="519"/>
      <c r="H153" s="357"/>
      <c r="I153" s="357"/>
      <c r="J153" s="357"/>
      <c r="K153" s="357"/>
      <c r="L153" s="357"/>
      <c r="M153" s="358"/>
      <c r="N153" s="358"/>
      <c r="O153" s="358"/>
      <c r="P153" s="358"/>
    </row>
    <row r="154" spans="1:16" s="4" customFormat="1">
      <c r="A154" s="512" t="s">
        <v>493</v>
      </c>
      <c r="B154" s="387"/>
      <c r="C154" s="388"/>
      <c r="D154" s="416"/>
      <c r="E154" s="438">
        <v>524770268018</v>
      </c>
      <c r="F154" s="416"/>
      <c r="G154" s="385">
        <v>580963392092</v>
      </c>
      <c r="H154" s="357"/>
      <c r="I154" s="357"/>
      <c r="J154" s="357"/>
      <c r="K154" s="357"/>
      <c r="L154" s="357"/>
      <c r="M154" s="358"/>
      <c r="N154" s="358"/>
      <c r="O154" s="358"/>
      <c r="P154" s="358"/>
    </row>
    <row r="155" spans="1:16" s="4" customFormat="1">
      <c r="A155" s="520"/>
      <c r="B155" s="409"/>
      <c r="C155" s="391"/>
      <c r="D155" s="416"/>
      <c r="E155" s="430"/>
      <c r="F155" s="521"/>
      <c r="G155" s="439"/>
      <c r="H155" s="357"/>
      <c r="I155" s="357"/>
      <c r="J155" s="357"/>
      <c r="K155" s="357"/>
      <c r="L155" s="357"/>
      <c r="M155" s="358"/>
      <c r="N155" s="358"/>
      <c r="O155" s="358"/>
      <c r="P155" s="358"/>
    </row>
    <row r="156" spans="1:16" s="4" customFormat="1" ht="16.5" thickBot="1">
      <c r="A156" s="400" t="s">
        <v>412</v>
      </c>
      <c r="B156" s="390"/>
      <c r="C156" s="391"/>
      <c r="D156" s="401"/>
      <c r="E156" s="402">
        <v>524770268018</v>
      </c>
      <c r="F156" s="401"/>
      <c r="G156" s="403">
        <v>580963392092</v>
      </c>
      <c r="H156" s="357"/>
      <c r="I156" s="357"/>
      <c r="J156" s="357"/>
      <c r="K156" s="357"/>
      <c r="L156" s="357"/>
      <c r="M156" s="358"/>
      <c r="N156" s="358"/>
      <c r="O156" s="358"/>
      <c r="P156" s="358"/>
    </row>
    <row r="157" spans="1:16" s="4" customFormat="1" ht="16.5" thickTop="1">
      <c r="A157" s="463"/>
      <c r="B157" s="409"/>
      <c r="C157" s="391"/>
      <c r="D157" s="484"/>
      <c r="E157" s="522"/>
      <c r="F157" s="484"/>
      <c r="G157" s="519"/>
      <c r="H157" s="357"/>
      <c r="I157" s="357"/>
      <c r="J157" s="357"/>
      <c r="K157" s="357"/>
      <c r="L157" s="357"/>
      <c r="M157" s="358"/>
      <c r="N157" s="358"/>
      <c r="O157" s="358"/>
      <c r="P157" s="358"/>
    </row>
    <row r="158" spans="1:16" s="380" customFormat="1">
      <c r="A158" s="372" t="s">
        <v>494</v>
      </c>
      <c r="B158" s="409"/>
      <c r="C158" s="391"/>
      <c r="D158" s="375"/>
      <c r="E158" s="369" t="s">
        <v>406</v>
      </c>
      <c r="F158" s="370"/>
      <c r="G158" s="371" t="s">
        <v>407</v>
      </c>
      <c r="H158" s="378"/>
      <c r="I158" s="378"/>
      <c r="J158" s="378"/>
      <c r="K158" s="378"/>
      <c r="L158" s="378"/>
      <c r="M158" s="379"/>
      <c r="N158" s="379"/>
      <c r="O158" s="379"/>
      <c r="P158" s="379"/>
    </row>
    <row r="159" spans="1:16" s="380" customFormat="1">
      <c r="A159" s="372"/>
      <c r="B159" s="409"/>
      <c r="C159" s="391"/>
      <c r="D159" s="384"/>
      <c r="E159" s="406"/>
      <c r="F159" s="375"/>
      <c r="G159" s="377"/>
      <c r="H159" s="378"/>
      <c r="I159" s="378"/>
      <c r="J159" s="378"/>
      <c r="K159" s="378"/>
      <c r="L159" s="378"/>
      <c r="M159" s="379"/>
      <c r="N159" s="379"/>
      <c r="O159" s="379"/>
      <c r="P159" s="379"/>
    </row>
    <row r="160" spans="1:16" s="380" customFormat="1" ht="15">
      <c r="A160" s="462" t="s">
        <v>495</v>
      </c>
      <c r="B160" s="387"/>
      <c r="C160" s="388"/>
      <c r="D160" s="384"/>
      <c r="E160" s="385">
        <v>314491899</v>
      </c>
      <c r="F160" s="386"/>
      <c r="G160" s="395">
        <v>378724068</v>
      </c>
      <c r="H160" s="378"/>
      <c r="I160" s="378"/>
      <c r="J160" s="378"/>
      <c r="K160" s="378"/>
      <c r="L160" s="378"/>
      <c r="M160" s="379"/>
      <c r="N160" s="379"/>
      <c r="O160" s="379"/>
      <c r="P160" s="379"/>
    </row>
    <row r="161" spans="1:16" s="380" customFormat="1" ht="15">
      <c r="A161" s="462" t="s">
        <v>496</v>
      </c>
      <c r="B161" s="387"/>
      <c r="C161" s="388"/>
      <c r="D161" s="384"/>
      <c r="E161" s="385">
        <v>0</v>
      </c>
      <c r="F161" s="386"/>
      <c r="G161" s="395">
        <v>0</v>
      </c>
      <c r="H161" s="378"/>
      <c r="I161" s="378"/>
      <c r="J161" s="378"/>
      <c r="K161" s="378"/>
      <c r="L161" s="378"/>
      <c r="M161" s="379"/>
      <c r="N161" s="379"/>
      <c r="O161" s="379"/>
      <c r="P161" s="379"/>
    </row>
    <row r="162" spans="1:16" s="378" customFormat="1" ht="15">
      <c r="A162" s="462" t="s">
        <v>497</v>
      </c>
      <c r="B162" s="387"/>
      <c r="C162" s="388"/>
      <c r="D162" s="384"/>
      <c r="E162" s="385">
        <v>0</v>
      </c>
      <c r="F162" s="386"/>
      <c r="G162" s="467">
        <v>0</v>
      </c>
      <c r="M162" s="448"/>
      <c r="N162" s="448"/>
      <c r="O162" s="448"/>
      <c r="P162" s="448"/>
    </row>
    <row r="163" spans="1:16" s="378" customFormat="1" ht="15">
      <c r="A163" s="462" t="s">
        <v>498</v>
      </c>
      <c r="B163" s="387"/>
      <c r="C163" s="388"/>
      <c r="D163" s="384"/>
      <c r="E163" s="385">
        <v>92322628</v>
      </c>
      <c r="F163" s="386"/>
      <c r="G163" s="385">
        <v>56927502</v>
      </c>
      <c r="M163" s="448"/>
      <c r="N163" s="448"/>
      <c r="O163" s="448"/>
      <c r="P163" s="448"/>
    </row>
    <row r="164" spans="1:16" s="380" customFormat="1" ht="15">
      <c r="A164" s="486" t="s">
        <v>499</v>
      </c>
      <c r="B164" s="432"/>
      <c r="C164" s="433"/>
      <c r="D164" s="384"/>
      <c r="E164" s="385">
        <v>0</v>
      </c>
      <c r="F164" s="386"/>
      <c r="G164" s="395">
        <v>0</v>
      </c>
      <c r="H164" s="378"/>
      <c r="I164" s="378"/>
      <c r="J164" s="378"/>
      <c r="K164" s="378"/>
      <c r="L164" s="378"/>
      <c r="M164" s="379"/>
      <c r="N164" s="379"/>
      <c r="O164" s="379"/>
      <c r="P164" s="379"/>
    </row>
    <row r="165" spans="1:16" s="380" customFormat="1" ht="15">
      <c r="A165" s="486" t="s">
        <v>500</v>
      </c>
      <c r="B165" s="432"/>
      <c r="C165" s="433"/>
      <c r="D165" s="384"/>
      <c r="E165" s="385">
        <v>0</v>
      </c>
      <c r="F165" s="386"/>
      <c r="G165" s="395">
        <v>0</v>
      </c>
      <c r="H165" s="378"/>
      <c r="I165" s="378"/>
      <c r="J165" s="378"/>
      <c r="K165" s="378"/>
      <c r="L165" s="378"/>
      <c r="M165" s="379"/>
      <c r="N165" s="379"/>
      <c r="O165" s="379"/>
      <c r="P165" s="379"/>
    </row>
    <row r="166" spans="1:16" s="4" customFormat="1" ht="15">
      <c r="A166" s="462" t="s">
        <v>501</v>
      </c>
      <c r="B166" s="387"/>
      <c r="C166" s="388"/>
      <c r="D166" s="384"/>
      <c r="E166" s="385">
        <v>4492962</v>
      </c>
      <c r="F166" s="386"/>
      <c r="G166" s="395">
        <v>0</v>
      </c>
      <c r="H166" s="357"/>
      <c r="I166" s="357"/>
      <c r="J166" s="357"/>
      <c r="K166" s="357"/>
      <c r="L166" s="357"/>
      <c r="M166" s="358"/>
      <c r="N166" s="358"/>
      <c r="O166" s="358"/>
      <c r="P166" s="358"/>
    </row>
    <row r="167" spans="1:16" s="4" customFormat="1" ht="15">
      <c r="A167" s="462" t="s">
        <v>502</v>
      </c>
      <c r="B167" s="387"/>
      <c r="C167" s="388"/>
      <c r="D167" s="384"/>
      <c r="E167" s="385">
        <v>0</v>
      </c>
      <c r="F167" s="386"/>
      <c r="G167" s="395">
        <v>63000000</v>
      </c>
      <c r="H167" s="357"/>
      <c r="I167" s="357"/>
      <c r="J167" s="357"/>
      <c r="K167" s="357"/>
      <c r="L167" s="357"/>
      <c r="M167" s="358"/>
      <c r="N167" s="358"/>
      <c r="O167" s="358"/>
      <c r="P167" s="358"/>
    </row>
    <row r="168" spans="1:16" s="4" customFormat="1" ht="15">
      <c r="A168" s="463"/>
      <c r="B168" s="409"/>
      <c r="C168" s="391"/>
      <c r="D168" s="384"/>
      <c r="E168" s="385"/>
      <c r="F168" s="386"/>
      <c r="G168" s="395"/>
      <c r="H168" s="357"/>
      <c r="I168" s="357"/>
      <c r="J168" s="357"/>
      <c r="K168" s="357"/>
      <c r="L168" s="357"/>
      <c r="M168" s="358"/>
      <c r="N168" s="358"/>
      <c r="O168" s="358"/>
      <c r="P168" s="358"/>
    </row>
    <row r="169" spans="1:16" s="4" customFormat="1" ht="16.5" thickBot="1">
      <c r="A169" s="400" t="s">
        <v>412</v>
      </c>
      <c r="B169" s="390"/>
      <c r="C169" s="391"/>
      <c r="D169" s="401"/>
      <c r="E169" s="402">
        <v>411307489</v>
      </c>
      <c r="F169" s="401"/>
      <c r="G169" s="403">
        <v>498651570</v>
      </c>
      <c r="H169" s="357"/>
      <c r="I169" s="357"/>
      <c r="J169" s="357"/>
      <c r="K169" s="357"/>
      <c r="L169" s="357"/>
      <c r="M169" s="358"/>
      <c r="N169" s="358"/>
      <c r="O169" s="358"/>
      <c r="P169" s="358"/>
    </row>
    <row r="170" spans="1:16" s="380" customFormat="1" ht="16.5" thickTop="1">
      <c r="A170" s="372"/>
      <c r="B170" s="409"/>
      <c r="C170" s="391"/>
      <c r="D170" s="484"/>
      <c r="E170" s="522"/>
      <c r="F170" s="484"/>
      <c r="G170" s="414"/>
      <c r="H170" s="378"/>
      <c r="I170" s="378"/>
      <c r="J170" s="378"/>
      <c r="K170" s="378"/>
      <c r="L170" s="378"/>
      <c r="M170" s="379"/>
      <c r="N170" s="379"/>
      <c r="O170" s="379"/>
      <c r="P170" s="379"/>
    </row>
    <row r="171" spans="1:16" s="380" customFormat="1">
      <c r="A171" s="372" t="s">
        <v>503</v>
      </c>
      <c r="B171" s="409"/>
      <c r="C171" s="391"/>
      <c r="D171" s="375"/>
      <c r="E171" s="369" t="s">
        <v>406</v>
      </c>
      <c r="F171" s="370"/>
      <c r="G171" s="371" t="s">
        <v>407</v>
      </c>
      <c r="H171" s="378"/>
      <c r="I171" s="378"/>
      <c r="J171" s="378"/>
      <c r="K171" s="378"/>
      <c r="L171" s="378"/>
      <c r="M171" s="379"/>
      <c r="N171" s="379"/>
      <c r="O171" s="379"/>
      <c r="P171" s="379"/>
    </row>
    <row r="172" spans="1:16" s="380" customFormat="1">
      <c r="A172" s="523"/>
      <c r="B172" s="387"/>
      <c r="C172" s="388"/>
      <c r="D172" s="384"/>
      <c r="E172" s="406"/>
      <c r="F172" s="384"/>
      <c r="G172" s="490"/>
      <c r="H172" s="378"/>
      <c r="I172" s="378"/>
      <c r="J172" s="378"/>
      <c r="K172" s="378"/>
      <c r="L172" s="378"/>
      <c r="M172" s="379"/>
      <c r="N172" s="379"/>
      <c r="O172" s="379"/>
      <c r="P172" s="379"/>
    </row>
    <row r="173" spans="1:16" s="380" customFormat="1" ht="15">
      <c r="A173" s="462"/>
      <c r="B173" s="387"/>
      <c r="C173" s="388"/>
      <c r="D173" s="384"/>
      <c r="E173" s="385">
        <v>0</v>
      </c>
      <c r="F173" s="386"/>
      <c r="G173" s="395">
        <v>0</v>
      </c>
      <c r="H173" s="378"/>
      <c r="I173" s="378"/>
      <c r="J173" s="378"/>
      <c r="K173" s="378"/>
      <c r="L173" s="378"/>
      <c r="M173" s="379"/>
      <c r="N173" s="379"/>
      <c r="O173" s="379"/>
      <c r="P173" s="379"/>
    </row>
    <row r="174" spans="1:16" s="380" customFormat="1" ht="15">
      <c r="A174" s="462" t="s">
        <v>504</v>
      </c>
      <c r="B174" s="387"/>
      <c r="C174" s="388"/>
      <c r="D174" s="384"/>
      <c r="E174" s="480">
        <v>0</v>
      </c>
      <c r="F174" s="386"/>
      <c r="G174" s="395">
        <v>0</v>
      </c>
      <c r="H174" s="378"/>
      <c r="I174" s="378"/>
      <c r="J174" s="378"/>
      <c r="K174" s="378"/>
      <c r="L174" s="378"/>
      <c r="M174" s="379"/>
      <c r="N174" s="379"/>
      <c r="O174" s="379"/>
      <c r="P174" s="379"/>
    </row>
    <row r="175" spans="1:16" s="380" customFormat="1" ht="15">
      <c r="A175" s="462" t="s">
        <v>505</v>
      </c>
      <c r="B175" s="387"/>
      <c r="C175" s="388"/>
      <c r="D175" s="384"/>
      <c r="E175" s="480">
        <v>0</v>
      </c>
      <c r="F175" s="386"/>
      <c r="G175" s="395">
        <v>0</v>
      </c>
      <c r="H175" s="378"/>
      <c r="I175" s="378"/>
      <c r="J175" s="378"/>
      <c r="K175" s="378"/>
      <c r="L175" s="378"/>
      <c r="M175" s="379"/>
      <c r="N175" s="379"/>
      <c r="O175" s="379"/>
      <c r="P175" s="379"/>
    </row>
    <row r="176" spans="1:16" s="380" customFormat="1" ht="15">
      <c r="A176" s="462" t="s">
        <v>506</v>
      </c>
      <c r="B176" s="387"/>
      <c r="C176" s="388"/>
      <c r="D176" s="384"/>
      <c r="E176" s="480">
        <v>0</v>
      </c>
      <c r="F176" s="386"/>
      <c r="G176" s="395">
        <v>0</v>
      </c>
      <c r="H176" s="378"/>
      <c r="I176" s="378"/>
      <c r="J176" s="378"/>
      <c r="K176" s="378"/>
      <c r="L176" s="378"/>
      <c r="M176" s="379"/>
      <c r="N176" s="379"/>
      <c r="O176" s="379"/>
      <c r="P176" s="379"/>
    </row>
    <row r="177" spans="1:16" s="4" customFormat="1" ht="15">
      <c r="A177" s="462" t="s">
        <v>507</v>
      </c>
      <c r="B177" s="387"/>
      <c r="C177" s="388"/>
      <c r="D177" s="384"/>
      <c r="E177" s="480">
        <v>0</v>
      </c>
      <c r="F177" s="386"/>
      <c r="G177" s="395">
        <v>0</v>
      </c>
      <c r="H177" s="357"/>
      <c r="I177" s="357"/>
      <c r="J177" s="357"/>
      <c r="K177" s="357"/>
      <c r="L177" s="357"/>
      <c r="M177" s="358"/>
      <c r="N177" s="358"/>
      <c r="O177" s="358"/>
      <c r="P177" s="358"/>
    </row>
    <row r="178" spans="1:16">
      <c r="A178" s="463" t="s">
        <v>508</v>
      </c>
      <c r="B178" s="387"/>
      <c r="C178" s="388"/>
      <c r="D178" s="384"/>
      <c r="E178" s="480">
        <v>0</v>
      </c>
      <c r="F178" s="386"/>
      <c r="G178" s="395">
        <v>3150000</v>
      </c>
    </row>
    <row r="179" spans="1:16" ht="16.5" thickBot="1">
      <c r="A179" s="400" t="s">
        <v>412</v>
      </c>
      <c r="B179" s="390"/>
      <c r="C179" s="391"/>
      <c r="D179" s="401"/>
      <c r="E179" s="402">
        <v>0</v>
      </c>
      <c r="F179" s="401"/>
      <c r="G179" s="403">
        <v>3150000</v>
      </c>
    </row>
    <row r="180" spans="1:16" ht="16.5" thickTop="1">
      <c r="A180" s="400"/>
      <c r="B180" s="390"/>
      <c r="C180" s="391"/>
      <c r="D180" s="396"/>
      <c r="E180" s="404"/>
      <c r="F180" s="396"/>
      <c r="G180" s="481"/>
    </row>
    <row r="181" spans="1:16" s="318" customFormat="1">
      <c r="A181" s="513"/>
      <c r="B181" s="524"/>
      <c r="C181" s="391"/>
      <c r="D181" s="384"/>
      <c r="E181" s="480"/>
      <c r="F181" s="386"/>
      <c r="G181" s="525"/>
      <c r="H181" s="378"/>
      <c r="I181" s="378"/>
      <c r="J181" s="378"/>
      <c r="K181" s="378"/>
      <c r="L181" s="378"/>
      <c r="M181" s="379"/>
      <c r="N181" s="379"/>
      <c r="O181" s="379"/>
      <c r="P181" s="379"/>
    </row>
    <row r="182" spans="1:16" s="318" customFormat="1">
      <c r="A182" s="339" t="s">
        <v>509</v>
      </c>
      <c r="B182" s="524"/>
      <c r="C182" s="391"/>
      <c r="D182" s="375"/>
      <c r="E182" s="369" t="s">
        <v>406</v>
      </c>
      <c r="F182" s="370"/>
      <c r="G182" s="371" t="s">
        <v>407</v>
      </c>
      <c r="H182" s="378"/>
      <c r="I182" s="378"/>
      <c r="J182" s="378"/>
      <c r="K182" s="378"/>
      <c r="L182" s="378"/>
      <c r="M182" s="379"/>
      <c r="N182" s="379"/>
      <c r="O182" s="379"/>
      <c r="P182" s="379"/>
    </row>
    <row r="183" spans="1:16" s="318" customFormat="1">
      <c r="A183" s="526"/>
      <c r="B183" s="340"/>
      <c r="C183" s="388"/>
      <c r="D183" s="384"/>
      <c r="E183" s="527"/>
      <c r="F183" s="384"/>
      <c r="G183" s="528"/>
      <c r="H183" s="378"/>
      <c r="I183" s="378"/>
      <c r="J183" s="378"/>
      <c r="K183" s="378"/>
      <c r="L183" s="378"/>
      <c r="M183" s="379"/>
      <c r="N183" s="379"/>
      <c r="O183" s="379"/>
      <c r="P183" s="379"/>
    </row>
    <row r="184" spans="1:16" s="318" customFormat="1">
      <c r="A184" s="487" t="s">
        <v>510</v>
      </c>
      <c r="B184" s="340"/>
      <c r="C184" s="388"/>
      <c r="D184" s="384"/>
      <c r="E184" s="461">
        <v>461419275</v>
      </c>
      <c r="F184" s="386"/>
      <c r="G184" s="385">
        <v>466547569</v>
      </c>
      <c r="H184" s="378"/>
      <c r="I184" s="378"/>
      <c r="J184" s="378"/>
      <c r="K184" s="378"/>
      <c r="L184" s="378"/>
      <c r="M184" s="379"/>
      <c r="N184" s="379"/>
      <c r="O184" s="379"/>
      <c r="P184" s="379"/>
    </row>
    <row r="185" spans="1:16" s="318" customFormat="1">
      <c r="A185" s="487" t="s">
        <v>511</v>
      </c>
      <c r="B185" s="340"/>
      <c r="C185" s="388"/>
      <c r="D185" s="384"/>
      <c r="E185" s="461">
        <v>32289827</v>
      </c>
      <c r="F185" s="386"/>
      <c r="G185" s="385">
        <v>20971495</v>
      </c>
      <c r="H185" s="378"/>
      <c r="I185" s="378"/>
      <c r="J185" s="378"/>
      <c r="K185" s="378"/>
      <c r="L185" s="378"/>
      <c r="M185" s="379"/>
      <c r="N185" s="379"/>
      <c r="O185" s="379"/>
      <c r="P185" s="379"/>
    </row>
    <row r="186" spans="1:16" s="318" customFormat="1">
      <c r="A186" s="487" t="s">
        <v>512</v>
      </c>
      <c r="B186" s="340"/>
      <c r="C186" s="388"/>
      <c r="D186" s="384"/>
      <c r="E186" s="461">
        <v>15494536</v>
      </c>
      <c r="F186" s="386"/>
      <c r="G186" s="385">
        <v>32510322</v>
      </c>
      <c r="H186" s="378"/>
      <c r="I186" s="378"/>
      <c r="J186" s="378"/>
      <c r="K186" s="378"/>
      <c r="L186" s="378"/>
      <c r="M186" s="379"/>
      <c r="N186" s="379"/>
      <c r="O186" s="379"/>
      <c r="P186" s="379"/>
    </row>
    <row r="187" spans="1:16" s="318" customFormat="1">
      <c r="A187" s="487" t="s">
        <v>513</v>
      </c>
      <c r="B187" s="340"/>
      <c r="C187" s="388"/>
      <c r="D187" s="384"/>
      <c r="E187" s="461">
        <v>52550</v>
      </c>
      <c r="F187" s="386"/>
      <c r="G187" s="395">
        <v>5045817</v>
      </c>
      <c r="H187" s="378"/>
      <c r="I187" s="378"/>
      <c r="J187" s="378"/>
      <c r="K187" s="378"/>
      <c r="L187" s="378"/>
      <c r="M187" s="379"/>
      <c r="N187" s="379"/>
      <c r="O187" s="379"/>
      <c r="P187" s="379"/>
    </row>
    <row r="188" spans="1:16" s="318" customFormat="1">
      <c r="A188" s="487" t="s">
        <v>514</v>
      </c>
      <c r="B188" s="340"/>
      <c r="C188" s="388"/>
      <c r="D188" s="384"/>
      <c r="E188" s="461">
        <v>0</v>
      </c>
      <c r="F188" s="386"/>
      <c r="G188" s="385">
        <v>0</v>
      </c>
      <c r="H188" s="378"/>
      <c r="I188" s="378"/>
      <c r="J188" s="378"/>
      <c r="K188" s="378"/>
      <c r="L188" s="378"/>
      <c r="M188" s="379"/>
      <c r="N188" s="379"/>
      <c r="O188" s="379"/>
      <c r="P188" s="379"/>
    </row>
    <row r="189" spans="1:16" s="318" customFormat="1">
      <c r="A189" s="487" t="s">
        <v>515</v>
      </c>
      <c r="B189" s="340"/>
      <c r="C189" s="388"/>
      <c r="D189" s="384"/>
      <c r="E189" s="461">
        <v>1237087782</v>
      </c>
      <c r="F189" s="386"/>
      <c r="G189" s="395">
        <v>1237087782</v>
      </c>
      <c r="H189" s="378"/>
      <c r="I189" s="378"/>
      <c r="J189" s="378"/>
      <c r="K189" s="378"/>
      <c r="L189" s="378"/>
      <c r="M189" s="379"/>
      <c r="N189" s="379"/>
      <c r="O189" s="379"/>
      <c r="P189" s="379"/>
    </row>
    <row r="190" spans="1:16" s="318" customFormat="1">
      <c r="A190" s="487" t="s">
        <v>516</v>
      </c>
      <c r="B190" s="340"/>
      <c r="C190" s="388"/>
      <c r="D190" s="384"/>
      <c r="E190" s="461"/>
      <c r="F190" s="386"/>
      <c r="G190" s="395">
        <v>3110800000</v>
      </c>
      <c r="H190" s="378"/>
      <c r="I190" s="378"/>
      <c r="J190" s="378"/>
      <c r="K190" s="378"/>
      <c r="L190" s="378"/>
      <c r="M190" s="379"/>
      <c r="N190" s="379"/>
      <c r="O190" s="379"/>
      <c r="P190" s="379"/>
    </row>
    <row r="191" spans="1:16" s="318" customFormat="1">
      <c r="A191" s="487" t="s">
        <v>517</v>
      </c>
      <c r="B191" s="340"/>
      <c r="C191" s="388"/>
      <c r="D191" s="384"/>
      <c r="E191" s="461"/>
      <c r="F191" s="386"/>
      <c r="G191" s="395">
        <v>449641432</v>
      </c>
      <c r="H191" s="378"/>
      <c r="I191" s="378"/>
      <c r="J191" s="378"/>
      <c r="K191" s="378"/>
      <c r="L191" s="378"/>
      <c r="M191" s="379"/>
      <c r="N191" s="379"/>
      <c r="O191" s="379"/>
      <c r="P191" s="379"/>
    </row>
    <row r="192" spans="1:16">
      <c r="A192" s="487" t="s">
        <v>518</v>
      </c>
      <c r="B192" s="340"/>
      <c r="C192" s="388"/>
      <c r="D192" s="384"/>
      <c r="E192" s="461">
        <v>4377715466</v>
      </c>
      <c r="F192" s="386"/>
      <c r="G192" s="395">
        <v>314064275</v>
      </c>
    </row>
    <row r="193" spans="1:16">
      <c r="A193" s="462" t="s">
        <v>519</v>
      </c>
      <c r="B193" s="340"/>
      <c r="C193" s="388"/>
      <c r="D193" s="396"/>
      <c r="E193" s="516">
        <v>0</v>
      </c>
      <c r="F193" s="398"/>
      <c r="G193" s="385">
        <v>372176131</v>
      </c>
    </row>
    <row r="194" spans="1:16" ht="16.5" thickBot="1">
      <c r="A194" s="529" t="s">
        <v>412</v>
      </c>
      <c r="B194" s="530"/>
      <c r="C194" s="391"/>
      <c r="D194" s="401"/>
      <c r="E194" s="402">
        <v>6124059436</v>
      </c>
      <c r="F194" s="401"/>
      <c r="G194" s="531">
        <v>6008844823</v>
      </c>
    </row>
    <row r="195" spans="1:16" ht="16.5" thickTop="1">
      <c r="A195" s="529"/>
      <c r="B195" s="530"/>
      <c r="C195" s="391"/>
      <c r="D195" s="482"/>
      <c r="E195" s="532"/>
      <c r="F195" s="482"/>
      <c r="G195" s="533"/>
    </row>
    <row r="196" spans="1:16">
      <c r="A196" s="529"/>
      <c r="B196" s="530"/>
      <c r="C196" s="391"/>
      <c r="D196" s="534"/>
      <c r="E196" s="535"/>
      <c r="F196" s="534"/>
      <c r="G196" s="533"/>
    </row>
    <row r="197" spans="1:16" s="318" customFormat="1">
      <c r="A197" s="536" t="s">
        <v>520</v>
      </c>
      <c r="B197" s="524"/>
      <c r="C197" s="391"/>
      <c r="D197" s="484"/>
      <c r="E197" s="369" t="s">
        <v>406</v>
      </c>
      <c r="F197" s="370"/>
      <c r="G197" s="371" t="s">
        <v>407</v>
      </c>
      <c r="H197" s="378"/>
      <c r="I197" s="378"/>
      <c r="J197" s="378"/>
      <c r="K197" s="378"/>
      <c r="L197" s="378"/>
      <c r="M197" s="379"/>
      <c r="N197" s="379"/>
      <c r="O197" s="379"/>
      <c r="P197" s="379"/>
    </row>
    <row r="198" spans="1:16" s="318" customFormat="1">
      <c r="A198" s="536"/>
      <c r="B198" s="524"/>
      <c r="C198" s="391"/>
      <c r="D198" s="534"/>
      <c r="E198" s="535"/>
      <c r="F198" s="534"/>
      <c r="G198" s="537"/>
      <c r="H198" s="378"/>
      <c r="I198" s="378"/>
      <c r="J198" s="378"/>
      <c r="K198" s="378"/>
      <c r="L198" s="378"/>
      <c r="M198" s="379"/>
      <c r="N198" s="379"/>
      <c r="O198" s="379"/>
      <c r="P198" s="379"/>
    </row>
    <row r="199" spans="1:16">
      <c r="A199" s="487" t="s">
        <v>521</v>
      </c>
      <c r="B199" s="340"/>
      <c r="C199" s="388"/>
      <c r="D199" s="384"/>
      <c r="E199" s="480">
        <v>0</v>
      </c>
      <c r="F199" s="386"/>
      <c r="G199" s="395">
        <v>0</v>
      </c>
    </row>
    <row r="200" spans="1:16">
      <c r="A200" s="487" t="s">
        <v>522</v>
      </c>
      <c r="B200" s="340"/>
      <c r="C200" s="388"/>
      <c r="D200" s="534"/>
      <c r="E200" s="538">
        <v>51300000000</v>
      </c>
      <c r="F200" s="539"/>
      <c r="G200" s="385">
        <v>56300000000</v>
      </c>
    </row>
    <row r="201" spans="1:16">
      <c r="A201" s="487" t="s">
        <v>523</v>
      </c>
      <c r="B201" s="524"/>
      <c r="C201" s="391"/>
      <c r="D201" s="534"/>
      <c r="E201" s="538">
        <v>0</v>
      </c>
      <c r="F201" s="539"/>
      <c r="G201" s="540">
        <v>20000000</v>
      </c>
    </row>
    <row r="202" spans="1:16" s="545" customFormat="1" ht="16.5" thickBot="1">
      <c r="A202" s="541" t="s">
        <v>412</v>
      </c>
      <c r="B202" s="542"/>
      <c r="C202" s="437"/>
      <c r="D202" s="401"/>
      <c r="E202" s="543">
        <v>51300000000</v>
      </c>
      <c r="F202" s="401"/>
      <c r="G202" s="544">
        <v>56320000000</v>
      </c>
      <c r="H202" s="357"/>
      <c r="I202" s="357"/>
      <c r="J202" s="357"/>
      <c r="K202" s="357"/>
      <c r="L202" s="357"/>
      <c r="M202" s="434"/>
      <c r="N202" s="434"/>
      <c r="O202" s="434"/>
      <c r="P202" s="434"/>
    </row>
    <row r="203" spans="1:16" ht="16.5" thickTop="1">
      <c r="A203" s="529"/>
      <c r="B203" s="530"/>
      <c r="C203" s="391"/>
      <c r="D203" s="396"/>
      <c r="E203" s="546"/>
      <c r="F203" s="396"/>
      <c r="G203" s="533"/>
    </row>
    <row r="204" spans="1:16" s="318" customFormat="1">
      <c r="A204" s="547" t="s">
        <v>524</v>
      </c>
      <c r="B204" s="548"/>
      <c r="C204" s="479"/>
      <c r="D204" s="375"/>
      <c r="E204" s="369" t="s">
        <v>406</v>
      </c>
      <c r="F204" s="370"/>
      <c r="G204" s="371" t="s">
        <v>407</v>
      </c>
      <c r="H204" s="378"/>
      <c r="I204" s="378"/>
      <c r="J204" s="378"/>
      <c r="K204" s="378"/>
      <c r="L204" s="378"/>
      <c r="M204" s="379"/>
      <c r="N204" s="379"/>
      <c r="O204" s="379"/>
      <c r="P204" s="379"/>
    </row>
    <row r="205" spans="1:16" s="318" customFormat="1">
      <c r="A205" s="536"/>
      <c r="B205" s="524"/>
      <c r="C205" s="391"/>
      <c r="D205" s="534"/>
      <c r="E205" s="535"/>
      <c r="F205" s="534"/>
      <c r="G205" s="528"/>
      <c r="H205" s="378"/>
      <c r="I205" s="378"/>
      <c r="J205" s="378"/>
      <c r="K205" s="378"/>
      <c r="L205" s="378"/>
      <c r="M205" s="379"/>
      <c r="N205" s="379"/>
      <c r="O205" s="379"/>
      <c r="P205" s="379"/>
    </row>
    <row r="206" spans="1:16" s="318" customFormat="1">
      <c r="A206" s="487" t="s">
        <v>525</v>
      </c>
      <c r="B206" s="340"/>
      <c r="C206" s="388"/>
      <c r="D206" s="384"/>
      <c r="E206" s="480">
        <v>0</v>
      </c>
      <c r="F206" s="386"/>
      <c r="G206" s="395">
        <v>0</v>
      </c>
      <c r="H206" s="378"/>
      <c r="I206" s="378"/>
      <c r="J206" s="378"/>
      <c r="K206" s="378"/>
      <c r="L206" s="378"/>
      <c r="M206" s="379"/>
      <c r="N206" s="379"/>
      <c r="O206" s="379"/>
      <c r="P206" s="379"/>
    </row>
    <row r="207" spans="1:16">
      <c r="A207" s="549" t="s">
        <v>526</v>
      </c>
      <c r="B207" s="340"/>
      <c r="C207" s="388"/>
      <c r="D207" s="384"/>
      <c r="E207" s="480">
        <v>0</v>
      </c>
      <c r="F207" s="386"/>
      <c r="G207" s="395">
        <v>0</v>
      </c>
    </row>
    <row r="208" spans="1:16">
      <c r="A208" s="487"/>
      <c r="B208" s="340"/>
      <c r="C208" s="388"/>
      <c r="D208" s="534"/>
      <c r="E208" s="538">
        <v>0</v>
      </c>
      <c r="F208" s="539"/>
      <c r="G208" s="540">
        <v>0</v>
      </c>
    </row>
    <row r="209" spans="1:7" ht="16.5" thickBot="1">
      <c r="A209" s="529" t="s">
        <v>412</v>
      </c>
      <c r="B209" s="530"/>
      <c r="C209" s="391"/>
      <c r="D209" s="401"/>
      <c r="E209" s="543">
        <v>0</v>
      </c>
      <c r="F209" s="401"/>
      <c r="G209" s="550">
        <v>0</v>
      </c>
    </row>
    <row r="210" spans="1:7" ht="16.5" thickTop="1">
      <c r="A210" s="536" t="s">
        <v>527</v>
      </c>
      <c r="B210" s="524"/>
      <c r="C210" s="391"/>
      <c r="D210" s="534"/>
      <c r="E210" s="538"/>
      <c r="F210" s="539"/>
      <c r="G210" s="551"/>
    </row>
    <row r="211" spans="1:7">
      <c r="A211" s="536"/>
      <c r="B211" s="524"/>
      <c r="C211" s="391"/>
      <c r="D211" s="534"/>
      <c r="E211" s="538"/>
      <c r="F211" s="539"/>
      <c r="G211" s="551"/>
    </row>
    <row r="212" spans="1:7">
      <c r="A212" s="552" t="s">
        <v>528</v>
      </c>
      <c r="B212" s="524"/>
      <c r="C212" s="391"/>
      <c r="D212" s="534"/>
      <c r="E212" s="538"/>
      <c r="F212" s="539"/>
      <c r="G212" s="551"/>
    </row>
    <row r="213" spans="1:7">
      <c r="A213" s="536"/>
      <c r="B213" s="524"/>
      <c r="C213" s="391"/>
      <c r="D213" s="553" t="s">
        <v>529</v>
      </c>
      <c r="E213" s="554" t="s">
        <v>530</v>
      </c>
      <c r="F213" s="555" t="s">
        <v>529</v>
      </c>
      <c r="G213" s="554" t="s">
        <v>530</v>
      </c>
    </row>
    <row r="214" spans="1:7">
      <c r="A214" s="536"/>
      <c r="B214" s="524"/>
      <c r="C214" s="391"/>
      <c r="D214" s="553" t="s">
        <v>531</v>
      </c>
      <c r="E214" s="554" t="s">
        <v>274</v>
      </c>
      <c r="F214" s="555" t="s">
        <v>531</v>
      </c>
      <c r="G214" s="554" t="s">
        <v>274</v>
      </c>
    </row>
    <row r="215" spans="1:7">
      <c r="A215" s="513" t="s">
        <v>532</v>
      </c>
      <c r="B215" s="524"/>
      <c r="C215" s="391"/>
      <c r="D215" s="556">
        <v>36.61</v>
      </c>
      <c r="E215" s="551">
        <v>46107170000</v>
      </c>
      <c r="F215" s="557">
        <v>36.61</v>
      </c>
      <c r="G215" s="551">
        <v>46107170000</v>
      </c>
    </row>
    <row r="216" spans="1:7">
      <c r="A216" s="513" t="s">
        <v>533</v>
      </c>
      <c r="B216" s="524"/>
      <c r="C216" s="391"/>
      <c r="D216" s="556">
        <v>63.39</v>
      </c>
      <c r="E216" s="558">
        <v>79841400000</v>
      </c>
      <c r="F216" s="557">
        <v>63.39</v>
      </c>
      <c r="G216" s="558">
        <v>79841400000</v>
      </c>
    </row>
    <row r="217" spans="1:7">
      <c r="A217" s="513"/>
      <c r="B217" s="524"/>
      <c r="C217" s="391"/>
      <c r="D217" s="384"/>
      <c r="E217" s="527">
        <v>125948570000</v>
      </c>
      <c r="F217" s="559"/>
      <c r="G217" s="560">
        <v>125948570000</v>
      </c>
    </row>
    <row r="218" spans="1:7">
      <c r="A218" s="513"/>
      <c r="B218" s="524"/>
      <c r="C218" s="391"/>
      <c r="D218" s="384"/>
      <c r="E218" s="480"/>
      <c r="F218" s="561"/>
      <c r="G218" s="551"/>
    </row>
    <row r="219" spans="1:7">
      <c r="A219" s="562" t="s">
        <v>534</v>
      </c>
      <c r="B219" s="524"/>
      <c r="C219" s="391"/>
      <c r="D219" s="384"/>
      <c r="E219" s="480"/>
      <c r="F219" s="561"/>
      <c r="G219" s="551"/>
    </row>
    <row r="220" spans="1:7">
      <c r="A220" s="513"/>
      <c r="B220" s="524"/>
      <c r="C220" s="391"/>
      <c r="D220" s="384"/>
      <c r="E220" s="480"/>
      <c r="F220" s="561"/>
      <c r="G220" s="551"/>
    </row>
    <row r="221" spans="1:7">
      <c r="A221" s="513"/>
      <c r="B221" s="524"/>
      <c r="C221" s="391"/>
      <c r="D221" s="384"/>
      <c r="E221" s="480"/>
      <c r="F221" s="561"/>
      <c r="G221" s="551"/>
    </row>
    <row r="222" spans="1:7">
      <c r="A222" s="513"/>
      <c r="B222" s="524"/>
      <c r="C222" s="391"/>
      <c r="D222" s="384"/>
      <c r="E222" s="480"/>
      <c r="F222" s="561"/>
      <c r="G222" s="551"/>
    </row>
    <row r="223" spans="1:7">
      <c r="A223" s="513"/>
      <c r="B223" s="524"/>
      <c r="C223" s="391"/>
      <c r="D223" s="384"/>
      <c r="E223" s="480"/>
      <c r="F223" s="561"/>
      <c r="G223" s="551"/>
    </row>
    <row r="224" spans="1:7">
      <c r="A224" s="513"/>
      <c r="B224" s="524"/>
      <c r="C224" s="391"/>
      <c r="D224" s="384"/>
      <c r="E224" s="480"/>
      <c r="F224" s="561"/>
      <c r="G224" s="551"/>
    </row>
    <row r="225" spans="1:7">
      <c r="A225" s="513"/>
      <c r="B225" s="524"/>
      <c r="C225" s="391"/>
      <c r="D225" s="384"/>
      <c r="E225" s="480"/>
      <c r="F225" s="561"/>
      <c r="G225" s="551"/>
    </row>
    <row r="226" spans="1:7">
      <c r="A226" s="513"/>
      <c r="B226" s="524"/>
      <c r="C226" s="391"/>
      <c r="D226" s="384"/>
      <c r="E226" s="480"/>
      <c r="F226" s="561"/>
      <c r="G226" s="551"/>
    </row>
    <row r="227" spans="1:7">
      <c r="A227" s="513"/>
      <c r="B227" s="524"/>
      <c r="C227" s="391"/>
      <c r="D227" s="384"/>
      <c r="E227" s="480"/>
      <c r="F227" s="561"/>
      <c r="G227" s="551"/>
    </row>
    <row r="228" spans="1:7">
      <c r="A228" s="513"/>
      <c r="B228" s="524"/>
      <c r="C228" s="391"/>
      <c r="D228" s="384"/>
      <c r="E228" s="480"/>
      <c r="F228" s="561"/>
      <c r="G228" s="551"/>
    </row>
    <row r="229" spans="1:7">
      <c r="A229" s="513"/>
      <c r="B229" s="524"/>
      <c r="C229" s="391"/>
      <c r="D229" s="384"/>
      <c r="E229" s="480"/>
      <c r="F229" s="561"/>
      <c r="G229" s="551"/>
    </row>
    <row r="230" spans="1:7">
      <c r="A230" s="513"/>
      <c r="B230" s="524"/>
      <c r="C230" s="391"/>
      <c r="D230" s="384"/>
      <c r="E230" s="480"/>
      <c r="F230" s="561"/>
      <c r="G230" s="551"/>
    </row>
    <row r="231" spans="1:7">
      <c r="A231" s="513"/>
      <c r="B231" s="524"/>
      <c r="C231" s="391"/>
      <c r="D231" s="384"/>
      <c r="E231" s="480"/>
      <c r="F231" s="561"/>
      <c r="G231" s="551"/>
    </row>
    <row r="232" spans="1:7">
      <c r="A232" s="513"/>
      <c r="B232" s="524"/>
      <c r="C232" s="391"/>
      <c r="D232" s="384"/>
      <c r="E232" s="480"/>
      <c r="F232" s="561"/>
      <c r="G232" s="551"/>
    </row>
    <row r="233" spans="1:7">
      <c r="A233" s="513"/>
      <c r="B233" s="524"/>
      <c r="C233" s="391"/>
      <c r="D233" s="384"/>
      <c r="E233" s="480"/>
      <c r="F233" s="561"/>
      <c r="G233" s="551"/>
    </row>
    <row r="234" spans="1:7">
      <c r="A234" s="513"/>
      <c r="B234" s="524"/>
      <c r="C234" s="391"/>
      <c r="D234" s="384"/>
      <c r="E234" s="480"/>
      <c r="F234" s="561"/>
      <c r="G234" s="551"/>
    </row>
    <row r="235" spans="1:7">
      <c r="A235" s="513"/>
      <c r="B235" s="524"/>
      <c r="C235" s="391"/>
      <c r="D235" s="384"/>
      <c r="E235" s="480"/>
      <c r="F235" s="561"/>
      <c r="G235" s="551"/>
    </row>
    <row r="236" spans="1:7">
      <c r="A236" s="513"/>
      <c r="B236" s="524"/>
      <c r="C236" s="391"/>
      <c r="D236" s="384"/>
      <c r="E236" s="480"/>
      <c r="F236" s="561"/>
      <c r="G236" s="551"/>
    </row>
    <row r="237" spans="1:7">
      <c r="A237" s="513"/>
      <c r="B237" s="524"/>
      <c r="C237" s="391"/>
      <c r="D237" s="384"/>
      <c r="E237" s="480"/>
      <c r="F237" s="561"/>
      <c r="G237" s="551"/>
    </row>
    <row r="238" spans="1:7">
      <c r="A238" s="513"/>
      <c r="B238" s="524"/>
      <c r="C238" s="391"/>
      <c r="D238" s="384"/>
      <c r="E238" s="480"/>
      <c r="F238" s="561"/>
      <c r="G238" s="551"/>
    </row>
    <row r="239" spans="1:7">
      <c r="A239" s="513"/>
      <c r="B239" s="524"/>
      <c r="C239" s="391"/>
      <c r="D239" s="384"/>
      <c r="E239" s="480"/>
      <c r="F239" s="561"/>
      <c r="G239" s="551"/>
    </row>
    <row r="240" spans="1:7">
      <c r="A240" s="513"/>
      <c r="B240" s="524"/>
      <c r="C240" s="391"/>
      <c r="D240" s="384"/>
      <c r="E240" s="480"/>
      <c r="F240" s="561"/>
      <c r="G240" s="551"/>
    </row>
    <row r="241" spans="1:7">
      <c r="A241" s="513"/>
      <c r="B241" s="524"/>
      <c r="C241" s="391"/>
      <c r="D241" s="384"/>
      <c r="E241" s="480"/>
      <c r="F241" s="561"/>
      <c r="G241" s="551"/>
    </row>
    <row r="242" spans="1:7">
      <c r="A242" s="513"/>
      <c r="B242" s="524"/>
      <c r="C242" s="391"/>
      <c r="D242" s="384"/>
      <c r="E242" s="480"/>
      <c r="F242" s="561"/>
      <c r="G242" s="551"/>
    </row>
    <row r="243" spans="1:7" ht="16.5" customHeight="1">
      <c r="A243" s="513"/>
      <c r="B243" s="524"/>
      <c r="C243" s="391"/>
      <c r="D243" s="384"/>
      <c r="E243" s="480"/>
      <c r="F243" s="561"/>
      <c r="G243" s="551"/>
    </row>
    <row r="244" spans="1:7" ht="16.5" customHeight="1">
      <c r="A244" s="513"/>
      <c r="B244" s="524"/>
      <c r="C244" s="391"/>
      <c r="D244" s="384"/>
      <c r="E244" s="480"/>
      <c r="F244" s="561"/>
      <c r="G244" s="551"/>
    </row>
    <row r="245" spans="1:7" ht="16.5" customHeight="1">
      <c r="A245" s="536"/>
      <c r="B245" s="524"/>
      <c r="C245" s="391"/>
      <c r="D245" s="534"/>
      <c r="E245" s="538"/>
      <c r="F245" s="539"/>
      <c r="G245" s="551"/>
    </row>
    <row r="246" spans="1:7" ht="16.5" customHeight="1">
      <c r="A246" s="536"/>
      <c r="B246" s="524"/>
      <c r="C246" s="391"/>
      <c r="D246" s="534"/>
      <c r="E246" s="538"/>
      <c r="F246" s="539"/>
      <c r="G246" s="551"/>
    </row>
    <row r="247" spans="1:7" ht="16.5" customHeight="1">
      <c r="A247" s="536"/>
      <c r="B247" s="524"/>
      <c r="C247" s="391"/>
      <c r="D247" s="534"/>
      <c r="E247" s="538"/>
      <c r="F247" s="539"/>
      <c r="G247" s="551"/>
    </row>
    <row r="248" spans="1:7" ht="16.5" customHeight="1">
      <c r="A248" s="536"/>
      <c r="B248" s="524"/>
      <c r="C248" s="391"/>
      <c r="D248" s="534"/>
      <c r="E248" s="538"/>
      <c r="F248" s="539"/>
      <c r="G248" s="551"/>
    </row>
    <row r="249" spans="1:7" ht="16.5" customHeight="1">
      <c r="A249" s="536"/>
      <c r="B249" s="524"/>
      <c r="C249" s="391"/>
      <c r="D249" s="534"/>
      <c r="E249" s="538"/>
      <c r="F249" s="539"/>
      <c r="G249" s="551"/>
    </row>
    <row r="250" spans="1:7" ht="16.5" customHeight="1">
      <c r="A250" s="536"/>
      <c r="B250" s="524"/>
      <c r="C250" s="391"/>
      <c r="D250" s="534"/>
      <c r="E250" s="538"/>
      <c r="F250" s="539"/>
      <c r="G250" s="551"/>
    </row>
    <row r="251" spans="1:7">
      <c r="A251" s="536"/>
      <c r="B251" s="524"/>
      <c r="C251" s="391"/>
      <c r="D251" s="534"/>
      <c r="E251" s="538"/>
      <c r="F251" s="539"/>
      <c r="G251" s="551"/>
    </row>
    <row r="252" spans="1:7">
      <c r="A252" s="536"/>
      <c r="B252" s="524"/>
      <c r="C252" s="391"/>
      <c r="D252" s="534"/>
      <c r="E252" s="538"/>
      <c r="F252" s="539"/>
      <c r="G252" s="551"/>
    </row>
    <row r="253" spans="1:7">
      <c r="A253" s="536"/>
      <c r="B253" s="524"/>
      <c r="C253" s="391"/>
      <c r="D253" s="534"/>
      <c r="E253" s="538"/>
      <c r="F253" s="539"/>
      <c r="G253" s="551"/>
    </row>
    <row r="254" spans="1:7">
      <c r="A254" s="536"/>
      <c r="B254" s="524"/>
      <c r="C254" s="391"/>
      <c r="D254" s="534"/>
      <c r="E254" s="538"/>
      <c r="F254" s="539"/>
      <c r="G254" s="551"/>
    </row>
    <row r="255" spans="1:7">
      <c r="A255" s="563"/>
      <c r="B255" s="564"/>
      <c r="C255" s="473"/>
      <c r="D255" s="565"/>
      <c r="E255" s="566"/>
      <c r="F255" s="567"/>
      <c r="G255" s="568"/>
    </row>
    <row r="256" spans="1:7">
      <c r="A256" s="569" t="s">
        <v>535</v>
      </c>
      <c r="B256" s="548"/>
      <c r="C256" s="479"/>
      <c r="D256" s="570"/>
      <c r="E256" s="571"/>
      <c r="F256" s="572"/>
      <c r="G256" s="573"/>
    </row>
    <row r="257" spans="1:16" s="425" customFormat="1">
      <c r="A257" s="536"/>
      <c r="B257" s="340"/>
      <c r="C257" s="388"/>
      <c r="D257" s="375"/>
      <c r="E257" s="369" t="s">
        <v>406</v>
      </c>
      <c r="F257" s="370"/>
      <c r="G257" s="371" t="s">
        <v>407</v>
      </c>
      <c r="H257" s="423"/>
      <c r="I257" s="423"/>
      <c r="J257" s="423"/>
      <c r="K257" s="423"/>
      <c r="L257" s="423"/>
      <c r="M257" s="424"/>
      <c r="N257" s="424"/>
      <c r="O257" s="424"/>
      <c r="P257" s="424"/>
    </row>
    <row r="258" spans="1:16" s="425" customFormat="1">
      <c r="A258" s="536" t="s">
        <v>536</v>
      </c>
      <c r="B258" s="340"/>
      <c r="C258" s="388"/>
      <c r="D258" s="407"/>
      <c r="E258" s="574">
        <v>125948570000</v>
      </c>
      <c r="F258" s="539"/>
      <c r="G258" s="575">
        <v>125948570000</v>
      </c>
      <c r="H258" s="423"/>
      <c r="I258" s="423"/>
      <c r="J258" s="423"/>
      <c r="K258" s="423"/>
      <c r="L258" s="423"/>
      <c r="M258" s="424"/>
      <c r="N258" s="424"/>
      <c r="O258" s="424"/>
      <c r="P258" s="424"/>
    </row>
    <row r="259" spans="1:16" s="425" customFormat="1" ht="15">
      <c r="A259" s="462" t="s">
        <v>537</v>
      </c>
      <c r="B259" s="576"/>
      <c r="C259" s="577"/>
      <c r="D259" s="534"/>
      <c r="E259" s="385">
        <v>125948570000</v>
      </c>
      <c r="F259" s="578"/>
      <c r="G259" s="395">
        <v>125948570000</v>
      </c>
      <c r="H259" s="423"/>
      <c r="I259" s="423"/>
      <c r="J259" s="423"/>
      <c r="K259" s="423"/>
      <c r="L259" s="423"/>
      <c r="M259" s="424"/>
      <c r="N259" s="424"/>
      <c r="O259" s="424"/>
      <c r="P259" s="424"/>
    </row>
    <row r="260" spans="1:16" s="425" customFormat="1" ht="15">
      <c r="A260" s="462" t="s">
        <v>538</v>
      </c>
      <c r="B260" s="576"/>
      <c r="C260" s="577"/>
      <c r="D260" s="534"/>
      <c r="E260" s="385">
        <v>0</v>
      </c>
      <c r="F260" s="375"/>
      <c r="G260" s="395">
        <v>0</v>
      </c>
      <c r="H260" s="423"/>
      <c r="I260" s="423"/>
      <c r="J260" s="423"/>
      <c r="K260" s="423"/>
      <c r="L260" s="423"/>
      <c r="M260" s="424"/>
      <c r="N260" s="424"/>
      <c r="O260" s="424"/>
      <c r="P260" s="424"/>
    </row>
    <row r="261" spans="1:16" s="425" customFormat="1" ht="15">
      <c r="A261" s="462" t="s">
        <v>539</v>
      </c>
      <c r="B261" s="576"/>
      <c r="C261" s="577"/>
      <c r="D261" s="534"/>
      <c r="E261" s="385">
        <v>0</v>
      </c>
      <c r="F261" s="407"/>
      <c r="G261" s="395">
        <v>0</v>
      </c>
      <c r="H261" s="423"/>
      <c r="I261" s="423"/>
      <c r="J261" s="423"/>
      <c r="K261" s="423"/>
      <c r="L261" s="423"/>
      <c r="M261" s="424"/>
      <c r="N261" s="424"/>
      <c r="O261" s="424"/>
      <c r="P261" s="424"/>
    </row>
    <row r="262" spans="1:16" s="425" customFormat="1" ht="15">
      <c r="A262" s="462" t="s">
        <v>540</v>
      </c>
      <c r="B262" s="576"/>
      <c r="C262" s="577"/>
      <c r="D262" s="534"/>
      <c r="E262" s="385">
        <v>125948570000</v>
      </c>
      <c r="F262" s="579"/>
      <c r="G262" s="395">
        <v>125948570000</v>
      </c>
      <c r="H262" s="423"/>
      <c r="I262" s="423"/>
      <c r="J262" s="423"/>
      <c r="K262" s="423"/>
      <c r="L262" s="423"/>
      <c r="M262" s="424"/>
      <c r="N262" s="424"/>
      <c r="O262" s="424"/>
      <c r="P262" s="424"/>
    </row>
    <row r="263" spans="1:16" s="425" customFormat="1" ht="15">
      <c r="A263" s="462"/>
      <c r="B263" s="576"/>
      <c r="C263" s="577"/>
      <c r="D263" s="534"/>
      <c r="E263" s="579"/>
      <c r="F263" s="579"/>
      <c r="G263" s="395"/>
      <c r="H263" s="423"/>
      <c r="I263" s="423"/>
      <c r="J263" s="423"/>
      <c r="K263" s="423"/>
      <c r="L263" s="423"/>
      <c r="M263" s="424"/>
      <c r="N263" s="424"/>
      <c r="O263" s="424"/>
      <c r="P263" s="424"/>
    </row>
    <row r="264" spans="1:16" s="425" customFormat="1" ht="15">
      <c r="A264" s="462"/>
      <c r="B264" s="576"/>
      <c r="C264" s="577"/>
      <c r="D264" s="534"/>
      <c r="E264" s="579"/>
      <c r="F264" s="579"/>
      <c r="G264" s="395"/>
      <c r="H264" s="423"/>
      <c r="I264" s="423"/>
      <c r="J264" s="423"/>
      <c r="K264" s="423"/>
      <c r="L264" s="423"/>
      <c r="M264" s="424"/>
      <c r="N264" s="424"/>
      <c r="O264" s="424"/>
      <c r="P264" s="424"/>
    </row>
    <row r="265" spans="1:16" s="425" customFormat="1">
      <c r="A265" s="523" t="s">
        <v>541</v>
      </c>
      <c r="B265" s="576"/>
      <c r="C265" s="577"/>
      <c r="D265" s="407"/>
      <c r="E265" s="376">
        <v>10318389386</v>
      </c>
      <c r="F265" s="579"/>
      <c r="G265" s="410">
        <v>0</v>
      </c>
      <c r="H265" s="423"/>
      <c r="I265" s="423"/>
      <c r="J265" s="423"/>
      <c r="K265" s="423"/>
      <c r="L265" s="423"/>
      <c r="M265" s="424"/>
      <c r="N265" s="424"/>
      <c r="O265" s="424"/>
      <c r="P265" s="424"/>
    </row>
    <row r="266" spans="1:16" s="425" customFormat="1">
      <c r="A266" s="512" t="s">
        <v>542</v>
      </c>
      <c r="B266" s="576"/>
      <c r="C266" s="577"/>
      <c r="D266" s="534"/>
      <c r="E266" s="461">
        <v>10318389386</v>
      </c>
      <c r="F266" s="579"/>
      <c r="G266" s="395">
        <v>0</v>
      </c>
      <c r="H266" s="423"/>
      <c r="I266" s="423"/>
      <c r="J266" s="423"/>
      <c r="K266" s="423"/>
      <c r="L266" s="423"/>
      <c r="M266" s="424"/>
      <c r="N266" s="424"/>
      <c r="O266" s="424"/>
      <c r="P266" s="424"/>
    </row>
    <row r="267" spans="1:16" s="425" customFormat="1">
      <c r="A267" s="512" t="s">
        <v>543</v>
      </c>
      <c r="B267" s="576"/>
      <c r="C267" s="577"/>
      <c r="D267" s="384"/>
      <c r="E267" s="461">
        <v>0</v>
      </c>
      <c r="F267" s="579"/>
      <c r="G267" s="395">
        <v>0</v>
      </c>
      <c r="H267" s="423"/>
      <c r="I267" s="423"/>
      <c r="J267" s="423"/>
      <c r="K267" s="423"/>
      <c r="L267" s="423"/>
      <c r="M267" s="424"/>
      <c r="N267" s="424"/>
      <c r="O267" s="424"/>
      <c r="P267" s="424"/>
    </row>
    <row r="268" spans="1:16" s="425" customFormat="1">
      <c r="A268" s="512"/>
      <c r="B268" s="576"/>
      <c r="C268" s="577"/>
      <c r="D268" s="534"/>
      <c r="E268" s="579"/>
      <c r="F268" s="376"/>
      <c r="G268" s="395"/>
      <c r="H268" s="423"/>
      <c r="I268" s="423"/>
      <c r="J268" s="423"/>
      <c r="K268" s="423"/>
      <c r="L268" s="423"/>
      <c r="M268" s="424"/>
      <c r="N268" s="424"/>
      <c r="O268" s="424"/>
      <c r="P268" s="424"/>
    </row>
    <row r="269" spans="1:16" s="318" customFormat="1">
      <c r="A269" s="580" t="s">
        <v>544</v>
      </c>
      <c r="B269" s="576"/>
      <c r="C269" s="577"/>
      <c r="D269" s="534"/>
      <c r="E269" s="579"/>
      <c r="F269" s="579"/>
      <c r="G269" s="395"/>
      <c r="H269" s="378"/>
      <c r="I269" s="378"/>
      <c r="J269" s="378"/>
      <c r="K269" s="378"/>
      <c r="L269" s="378"/>
      <c r="M269" s="379"/>
      <c r="N269" s="379"/>
      <c r="O269" s="379"/>
      <c r="P269" s="379"/>
    </row>
    <row r="270" spans="1:16">
      <c r="A270" s="580"/>
      <c r="B270" s="576"/>
      <c r="C270" s="577"/>
      <c r="D270" s="534"/>
      <c r="E270" s="579"/>
      <c r="F270" s="385"/>
      <c r="G270" s="395"/>
    </row>
    <row r="271" spans="1:16">
      <c r="A271" s="581"/>
      <c r="B271" s="524"/>
      <c r="C271" s="391"/>
      <c r="D271" s="375"/>
      <c r="E271" s="369" t="s">
        <v>406</v>
      </c>
      <c r="F271" s="370"/>
      <c r="G271" s="371" t="s">
        <v>407</v>
      </c>
    </row>
    <row r="272" spans="1:16">
      <c r="A272" s="536" t="s">
        <v>363</v>
      </c>
      <c r="B272" s="524"/>
      <c r="C272" s="391"/>
      <c r="D272" s="534"/>
      <c r="E272" s="538"/>
      <c r="F272" s="579"/>
      <c r="G272" s="525"/>
    </row>
    <row r="273" spans="1:16">
      <c r="A273" s="513" t="s">
        <v>545</v>
      </c>
      <c r="B273" s="524"/>
      <c r="C273" s="391"/>
      <c r="D273" s="534"/>
      <c r="E273" s="385">
        <v>12594857</v>
      </c>
      <c r="F273" s="572"/>
      <c r="G273" s="395">
        <v>12594857</v>
      </c>
    </row>
    <row r="274" spans="1:16" ht="23.25">
      <c r="A274" s="582" t="s">
        <v>546</v>
      </c>
      <c r="B274" s="583" t="s">
        <v>547</v>
      </c>
      <c r="C274" s="584" t="s">
        <v>548</v>
      </c>
      <c r="D274" s="534"/>
      <c r="E274" s="385">
        <v>12594857</v>
      </c>
      <c r="F274" s="375"/>
      <c r="G274" s="395">
        <v>12594857</v>
      </c>
    </row>
    <row r="275" spans="1:16" ht="14.25" customHeight="1">
      <c r="A275" s="513" t="s">
        <v>549</v>
      </c>
      <c r="B275" s="583" t="s">
        <v>547</v>
      </c>
      <c r="C275" s="584" t="s">
        <v>548</v>
      </c>
      <c r="D275" s="534"/>
      <c r="E275" s="385">
        <v>12594816</v>
      </c>
      <c r="F275" s="539"/>
      <c r="G275" s="395">
        <v>12594816</v>
      </c>
    </row>
    <row r="276" spans="1:16" ht="14.25" customHeight="1">
      <c r="A276" s="513" t="s">
        <v>550</v>
      </c>
      <c r="B276" s="583" t="s">
        <v>547</v>
      </c>
      <c r="C276" s="584" t="s">
        <v>548</v>
      </c>
      <c r="D276" s="534"/>
      <c r="E276" s="385">
        <v>41</v>
      </c>
      <c r="F276" s="539"/>
      <c r="G276" s="395">
        <v>41</v>
      </c>
    </row>
    <row r="277" spans="1:16" ht="14.25" customHeight="1">
      <c r="A277" s="582" t="s">
        <v>551</v>
      </c>
      <c r="B277" s="524"/>
      <c r="C277" s="391"/>
      <c r="D277" s="534"/>
      <c r="E277" s="585" t="s">
        <v>552</v>
      </c>
      <c r="F277" s="539"/>
      <c r="G277" s="586" t="s">
        <v>552</v>
      </c>
    </row>
    <row r="278" spans="1:16" ht="14.25" customHeight="1">
      <c r="A278" s="513"/>
      <c r="B278" s="524"/>
      <c r="C278" s="391"/>
      <c r="D278" s="534"/>
      <c r="E278" s="538"/>
      <c r="F278" s="539"/>
      <c r="G278" s="525"/>
    </row>
    <row r="279" spans="1:16" ht="14.25" customHeight="1">
      <c r="A279" s="513"/>
      <c r="B279" s="524"/>
      <c r="C279" s="391"/>
      <c r="D279" s="534"/>
      <c r="E279" s="538"/>
      <c r="F279" s="539"/>
      <c r="G279" s="525"/>
    </row>
    <row r="280" spans="1:16" s="425" customFormat="1" ht="14.25" customHeight="1">
      <c r="A280" s="536" t="s">
        <v>553</v>
      </c>
      <c r="B280" s="524"/>
      <c r="C280" s="391"/>
      <c r="D280" s="375"/>
      <c r="E280" s="369" t="s">
        <v>406</v>
      </c>
      <c r="F280" s="370"/>
      <c r="G280" s="371" t="s">
        <v>407</v>
      </c>
      <c r="H280" s="423"/>
      <c r="I280" s="423"/>
      <c r="J280" s="423"/>
      <c r="K280" s="423"/>
      <c r="L280" s="423"/>
      <c r="M280" s="424"/>
      <c r="N280" s="424"/>
      <c r="O280" s="424"/>
      <c r="P280" s="424"/>
    </row>
    <row r="281" spans="1:16" s="425" customFormat="1" ht="14.25" customHeight="1">
      <c r="A281" s="536"/>
      <c r="B281" s="524"/>
      <c r="C281" s="391"/>
      <c r="D281" s="587"/>
      <c r="E281" s="588"/>
      <c r="F281" s="539"/>
      <c r="G281" s="589"/>
      <c r="H281" s="423"/>
      <c r="I281" s="423"/>
      <c r="J281" s="423"/>
      <c r="K281" s="423"/>
      <c r="L281" s="423"/>
      <c r="M281" s="424"/>
      <c r="N281" s="424"/>
      <c r="O281" s="424"/>
      <c r="P281" s="424"/>
    </row>
    <row r="282" spans="1:16" s="425" customFormat="1" ht="14.25" customHeight="1">
      <c r="A282" s="487" t="s">
        <v>554</v>
      </c>
      <c r="B282" s="576"/>
      <c r="C282" s="388"/>
      <c r="D282" s="534"/>
      <c r="E282" s="385">
        <v>133260491891</v>
      </c>
      <c r="F282" s="539"/>
      <c r="G282" s="395">
        <v>133260491891</v>
      </c>
      <c r="H282" s="423"/>
      <c r="I282" s="423"/>
      <c r="J282" s="423"/>
      <c r="K282" s="423"/>
      <c r="L282" s="423"/>
      <c r="M282" s="424"/>
      <c r="N282" s="424"/>
      <c r="O282" s="424"/>
      <c r="P282" s="424"/>
    </row>
    <row r="283" spans="1:16" ht="14.25" customHeight="1">
      <c r="A283" s="487" t="s">
        <v>555</v>
      </c>
      <c r="B283" s="576"/>
      <c r="C283" s="388"/>
      <c r="D283" s="534"/>
      <c r="E283" s="385">
        <v>25289164325</v>
      </c>
      <c r="F283" s="375"/>
      <c r="G283" s="395">
        <v>25289164325</v>
      </c>
    </row>
    <row r="284" spans="1:16">
      <c r="A284" s="487" t="s">
        <v>556</v>
      </c>
      <c r="B284" s="576"/>
      <c r="C284" s="388"/>
      <c r="D284" s="534"/>
      <c r="E284" s="385">
        <v>7262420104</v>
      </c>
      <c r="F284" s="587"/>
      <c r="G284" s="395">
        <v>7262420104</v>
      </c>
    </row>
    <row r="285" spans="1:16">
      <c r="A285" s="487"/>
      <c r="B285" s="524"/>
      <c r="C285" s="391"/>
      <c r="D285" s="587"/>
      <c r="E285" s="376"/>
      <c r="F285" s="539"/>
      <c r="G285" s="590"/>
    </row>
    <row r="286" spans="1:16" ht="16.5" thickBot="1">
      <c r="A286" s="529" t="s">
        <v>412</v>
      </c>
      <c r="B286" s="530"/>
      <c r="C286" s="391"/>
      <c r="D286" s="401"/>
      <c r="E286" s="402">
        <v>165812076320</v>
      </c>
      <c r="F286" s="539"/>
      <c r="G286" s="544">
        <v>165812076320</v>
      </c>
    </row>
    <row r="287" spans="1:16" ht="16.5" thickTop="1">
      <c r="A287" s="591"/>
      <c r="B287" s="592"/>
      <c r="C287" s="593"/>
      <c r="D287" s="482"/>
      <c r="E287" s="532"/>
      <c r="F287" s="594"/>
      <c r="G287" s="595"/>
    </row>
    <row r="288" spans="1:16">
      <c r="A288" s="536" t="s">
        <v>557</v>
      </c>
      <c r="B288" s="524"/>
      <c r="C288" s="391"/>
      <c r="D288" s="596"/>
      <c r="E288" s="542"/>
      <c r="F288" s="396"/>
      <c r="G288" s="551"/>
    </row>
    <row r="289" spans="1:16" s="602" customFormat="1" ht="15">
      <c r="A289" s="597" t="s">
        <v>558</v>
      </c>
      <c r="B289" s="524"/>
      <c r="C289" s="391"/>
      <c r="D289" s="598"/>
      <c r="E289" s="599"/>
      <c r="F289" s="384"/>
      <c r="G289" s="551"/>
      <c r="H289" s="600"/>
      <c r="I289" s="600"/>
      <c r="J289" s="600"/>
      <c r="K289" s="600"/>
      <c r="L289" s="600"/>
      <c r="M289" s="601"/>
      <c r="N289" s="601"/>
      <c r="O289" s="601"/>
      <c r="P289" s="601"/>
    </row>
    <row r="290" spans="1:16" s="318" customFormat="1">
      <c r="A290" s="603"/>
      <c r="B290" s="524"/>
      <c r="C290" s="391"/>
      <c r="D290" s="598"/>
      <c r="E290" s="599"/>
      <c r="F290" s="384"/>
      <c r="G290" s="568"/>
      <c r="H290" s="378"/>
      <c r="I290" s="378"/>
      <c r="J290" s="378"/>
      <c r="K290" s="378"/>
      <c r="L290" s="378"/>
      <c r="M290" s="379"/>
      <c r="N290" s="379"/>
      <c r="O290" s="379"/>
      <c r="P290" s="379"/>
    </row>
    <row r="291" spans="1:16" s="318" customFormat="1">
      <c r="A291" s="339" t="s">
        <v>559</v>
      </c>
      <c r="B291" s="604"/>
      <c r="C291" s="391"/>
      <c r="D291" s="598"/>
      <c r="E291" s="605" t="s">
        <v>560</v>
      </c>
      <c r="F291" s="386"/>
      <c r="G291" s="605" t="s">
        <v>558</v>
      </c>
      <c r="H291" s="378"/>
      <c r="I291" s="378"/>
      <c r="J291" s="378"/>
      <c r="K291" s="378"/>
      <c r="L291" s="378"/>
      <c r="M291" s="379"/>
      <c r="N291" s="379"/>
      <c r="O291" s="379"/>
      <c r="P291" s="379"/>
    </row>
    <row r="292" spans="1:16" s="318" customFormat="1">
      <c r="A292" s="526"/>
      <c r="B292" s="340"/>
      <c r="C292" s="388"/>
      <c r="D292" s="606"/>
      <c r="E292" s="607"/>
      <c r="F292" s="386"/>
      <c r="G292" s="608"/>
      <c r="H292" s="378"/>
      <c r="I292" s="378"/>
      <c r="J292" s="378"/>
      <c r="K292" s="378"/>
      <c r="L292" s="378"/>
      <c r="M292" s="379"/>
      <c r="N292" s="379"/>
      <c r="O292" s="379"/>
      <c r="P292" s="379"/>
    </row>
    <row r="293" spans="1:16" s="318" customFormat="1">
      <c r="A293" s="487" t="s">
        <v>561</v>
      </c>
      <c r="B293" s="340"/>
      <c r="C293" s="388"/>
      <c r="D293" s="384"/>
      <c r="E293" s="480">
        <v>498323445127</v>
      </c>
      <c r="F293" s="386"/>
      <c r="G293" s="480">
        <v>351659359636</v>
      </c>
      <c r="H293" s="378"/>
      <c r="I293" s="378"/>
      <c r="J293" s="378"/>
      <c r="K293" s="378"/>
      <c r="L293" s="378"/>
      <c r="M293" s="379"/>
      <c r="N293" s="379"/>
      <c r="O293" s="379"/>
      <c r="P293" s="379"/>
    </row>
    <row r="294" spans="1:16">
      <c r="A294" s="487" t="s">
        <v>562</v>
      </c>
      <c r="B294" s="340"/>
      <c r="C294" s="388"/>
      <c r="D294" s="384"/>
      <c r="E294" s="480">
        <v>5171019288</v>
      </c>
      <c r="F294" s="384"/>
      <c r="G294" s="480">
        <v>6102594607</v>
      </c>
    </row>
    <row r="295" spans="1:16">
      <c r="A295" s="487" t="s">
        <v>563</v>
      </c>
      <c r="B295" s="340"/>
      <c r="C295" s="388"/>
      <c r="D295" s="384"/>
      <c r="E295" s="609"/>
      <c r="F295" s="610"/>
      <c r="G295" s="609">
        <v>0</v>
      </c>
    </row>
    <row r="296" spans="1:16">
      <c r="A296" s="487"/>
      <c r="B296" s="340"/>
      <c r="C296" s="388"/>
      <c r="D296" s="384"/>
      <c r="E296" s="609"/>
      <c r="F296" s="611"/>
      <c r="G296" s="568"/>
    </row>
    <row r="297" spans="1:16" s="602" customFormat="1" thickBot="1">
      <c r="A297" s="529" t="s">
        <v>412</v>
      </c>
      <c r="B297" s="530"/>
      <c r="C297" s="612"/>
      <c r="D297" s="401"/>
      <c r="E297" s="543">
        <f>SUM(E293:E296)</f>
        <v>503494464415</v>
      </c>
      <c r="F297" s="598"/>
      <c r="G297" s="544">
        <v>357761954243</v>
      </c>
      <c r="H297" s="600"/>
      <c r="I297" s="600"/>
      <c r="J297" s="600"/>
      <c r="K297" s="600"/>
      <c r="L297" s="600"/>
      <c r="M297" s="601"/>
      <c r="N297" s="601"/>
      <c r="O297" s="601"/>
      <c r="P297" s="601"/>
    </row>
    <row r="298" spans="1:16" ht="16.5" thickTop="1">
      <c r="A298" s="536"/>
      <c r="B298" s="524"/>
      <c r="C298" s="391"/>
      <c r="D298" s="598"/>
      <c r="E298" s="599"/>
      <c r="F298" s="598"/>
      <c r="G298" s="608"/>
    </row>
    <row r="299" spans="1:16">
      <c r="A299" s="536" t="s">
        <v>564</v>
      </c>
      <c r="B299" s="604"/>
      <c r="C299" s="391"/>
      <c r="D299" s="598"/>
      <c r="E299" s="605" t="s">
        <v>560</v>
      </c>
      <c r="F299" s="386"/>
      <c r="G299" s="605" t="s">
        <v>558</v>
      </c>
    </row>
    <row r="300" spans="1:16">
      <c r="A300" s="536"/>
      <c r="B300" s="524"/>
      <c r="C300" s="391"/>
      <c r="D300" s="598"/>
      <c r="E300" s="599"/>
      <c r="F300" s="386"/>
      <c r="G300" s="613"/>
    </row>
    <row r="301" spans="1:16">
      <c r="A301" s="513" t="s">
        <v>565</v>
      </c>
      <c r="B301" s="524"/>
      <c r="C301" s="391"/>
      <c r="D301" s="384"/>
      <c r="E301" s="480">
        <v>484246065447</v>
      </c>
      <c r="F301" s="386"/>
      <c r="G301" s="480">
        <v>340705714423</v>
      </c>
    </row>
    <row r="302" spans="1:16">
      <c r="A302" s="513" t="s">
        <v>566</v>
      </c>
      <c r="B302" s="614"/>
      <c r="C302" s="391"/>
      <c r="D302" s="384"/>
      <c r="E302" s="480">
        <v>1756152620</v>
      </c>
      <c r="F302" s="386"/>
      <c r="G302" s="480">
        <v>2590603076</v>
      </c>
    </row>
    <row r="303" spans="1:16">
      <c r="A303" s="513" t="s">
        <v>567</v>
      </c>
      <c r="B303" s="524"/>
      <c r="C303" s="391"/>
      <c r="D303" s="384"/>
      <c r="E303" s="480">
        <v>289329871</v>
      </c>
      <c r="F303" s="615"/>
      <c r="G303" s="480">
        <v>327756511</v>
      </c>
    </row>
    <row r="304" spans="1:16" ht="12.75" customHeight="1">
      <c r="A304" s="513" t="s">
        <v>568</v>
      </c>
      <c r="B304" s="524"/>
      <c r="C304" s="391"/>
      <c r="D304" s="384"/>
      <c r="E304" s="480">
        <v>0</v>
      </c>
      <c r="F304" s="384"/>
      <c r="G304" s="480">
        <v>0</v>
      </c>
    </row>
    <row r="305" spans="1:16" ht="12.75" customHeight="1">
      <c r="A305" s="487" t="s">
        <v>569</v>
      </c>
      <c r="B305" s="524"/>
      <c r="C305" s="391"/>
      <c r="D305" s="384"/>
      <c r="E305" s="480">
        <v>0</v>
      </c>
      <c r="F305" s="610"/>
      <c r="G305" s="480">
        <v>0</v>
      </c>
    </row>
    <row r="306" spans="1:16">
      <c r="A306" s="513"/>
      <c r="B306" s="524"/>
      <c r="C306" s="391"/>
      <c r="D306" s="384"/>
      <c r="E306" s="480">
        <v>0</v>
      </c>
      <c r="F306" s="611"/>
      <c r="G306" s="568">
        <v>0</v>
      </c>
    </row>
    <row r="307" spans="1:16" s="602" customFormat="1" ht="15">
      <c r="A307" s="529" t="s">
        <v>412</v>
      </c>
      <c r="B307" s="530"/>
      <c r="C307" s="612"/>
      <c r="D307" s="616"/>
      <c r="E307" s="617">
        <f>SUM(E301:E306)</f>
        <v>486291547938</v>
      </c>
      <c r="F307" s="484"/>
      <c r="G307" s="595">
        <v>343624074010</v>
      </c>
      <c r="H307" s="600"/>
      <c r="I307" s="600"/>
      <c r="J307" s="600"/>
      <c r="K307" s="600"/>
      <c r="L307" s="600"/>
      <c r="M307" s="601"/>
      <c r="N307" s="601"/>
      <c r="O307" s="601"/>
      <c r="P307" s="601"/>
    </row>
    <row r="308" spans="1:16" ht="16.5" customHeight="1">
      <c r="A308" s="618" t="s">
        <v>570</v>
      </c>
      <c r="B308" s="619"/>
      <c r="C308" s="479"/>
      <c r="D308" s="611"/>
      <c r="E308" s="605" t="s">
        <v>560</v>
      </c>
      <c r="F308" s="620"/>
      <c r="G308" s="605" t="s">
        <v>558</v>
      </c>
    </row>
    <row r="309" spans="1:16">
      <c r="A309" s="536"/>
      <c r="B309" s="524"/>
      <c r="C309" s="391"/>
      <c r="D309" s="598"/>
      <c r="E309" s="599"/>
      <c r="F309" s="386"/>
      <c r="G309" s="621"/>
    </row>
    <row r="310" spans="1:16">
      <c r="A310" s="513" t="s">
        <v>571</v>
      </c>
      <c r="B310" s="524"/>
      <c r="C310" s="391"/>
      <c r="D310" s="384"/>
      <c r="E310" s="480">
        <v>621287259</v>
      </c>
      <c r="F310" s="386"/>
      <c r="G310" s="480">
        <v>2492450077</v>
      </c>
    </row>
    <row r="311" spans="1:16">
      <c r="A311" s="513" t="s">
        <v>572</v>
      </c>
      <c r="B311" s="524"/>
      <c r="C311" s="391"/>
      <c r="D311" s="384"/>
      <c r="E311" s="480">
        <v>34000000</v>
      </c>
      <c r="F311" s="386"/>
      <c r="G311" s="480">
        <v>121150000</v>
      </c>
    </row>
    <row r="312" spans="1:16">
      <c r="A312" s="513" t="s">
        <v>573</v>
      </c>
      <c r="B312" s="524"/>
      <c r="C312" s="391"/>
      <c r="D312" s="384"/>
      <c r="E312" s="480">
        <v>10419170300</v>
      </c>
      <c r="F312" s="386"/>
      <c r="G312" s="480">
        <v>10443200</v>
      </c>
    </row>
    <row r="313" spans="1:16">
      <c r="A313" s="513" t="s">
        <v>574</v>
      </c>
      <c r="B313" s="524"/>
      <c r="C313" s="391"/>
      <c r="D313" s="384"/>
      <c r="E313" s="480">
        <v>230602067</v>
      </c>
      <c r="F313" s="615"/>
      <c r="G313" s="480">
        <v>400635630</v>
      </c>
    </row>
    <row r="314" spans="1:16">
      <c r="A314" s="513" t="s">
        <v>575</v>
      </c>
      <c r="B314" s="524"/>
      <c r="C314" s="391"/>
      <c r="D314" s="384"/>
      <c r="E314" s="480">
        <v>0</v>
      </c>
      <c r="F314" s="384"/>
      <c r="G314" s="551">
        <v>0</v>
      </c>
    </row>
    <row r="315" spans="1:16">
      <c r="A315" s="513"/>
      <c r="B315" s="524"/>
      <c r="C315" s="391"/>
      <c r="D315" s="384"/>
      <c r="E315" s="622"/>
      <c r="F315" s="611"/>
      <c r="G315" s="623"/>
    </row>
    <row r="316" spans="1:16" s="602" customFormat="1" thickBot="1">
      <c r="A316" s="529" t="s">
        <v>412</v>
      </c>
      <c r="B316" s="530"/>
      <c r="C316" s="391"/>
      <c r="D316" s="401"/>
      <c r="E316" s="543">
        <f>SUM(E310:E315)</f>
        <v>11305059626</v>
      </c>
      <c r="F316" s="598"/>
      <c r="G316" s="544">
        <v>3024678907</v>
      </c>
      <c r="H316" s="600"/>
      <c r="I316" s="600"/>
      <c r="J316" s="600"/>
      <c r="K316" s="600"/>
      <c r="L316" s="600"/>
      <c r="M316" s="601"/>
      <c r="N316" s="601"/>
      <c r="O316" s="601"/>
      <c r="P316" s="601"/>
    </row>
    <row r="317" spans="1:16" ht="16.5" thickTop="1">
      <c r="A317" s="536" t="s">
        <v>576</v>
      </c>
      <c r="B317" s="604"/>
      <c r="C317" s="391"/>
      <c r="D317" s="598"/>
      <c r="E317" s="605" t="s">
        <v>560</v>
      </c>
      <c r="F317" s="386"/>
      <c r="G317" s="605" t="s">
        <v>558</v>
      </c>
    </row>
    <row r="318" spans="1:16">
      <c r="A318" s="624"/>
      <c r="B318" s="524"/>
      <c r="C318" s="391"/>
      <c r="D318" s="598"/>
      <c r="E318" s="599"/>
      <c r="F318" s="386"/>
      <c r="G318" s="625"/>
    </row>
    <row r="319" spans="1:16">
      <c r="A319" s="513" t="s">
        <v>577</v>
      </c>
      <c r="B319" s="524"/>
      <c r="C319" s="391"/>
      <c r="D319" s="384"/>
      <c r="E319" s="480">
        <v>8617150796</v>
      </c>
      <c r="F319" s="386"/>
      <c r="G319" s="480">
        <v>6848227344</v>
      </c>
    </row>
    <row r="320" spans="1:16">
      <c r="A320" s="513" t="s">
        <v>578</v>
      </c>
      <c r="B320" s="524"/>
      <c r="C320" s="391"/>
      <c r="D320" s="384"/>
      <c r="E320" s="480">
        <v>0</v>
      </c>
      <c r="F320" s="386"/>
      <c r="G320" s="480">
        <v>1875000</v>
      </c>
    </row>
    <row r="321" spans="1:16">
      <c r="A321" s="513" t="s">
        <v>579</v>
      </c>
      <c r="B321" s="524"/>
      <c r="C321" s="391"/>
      <c r="D321" s="384"/>
      <c r="E321" s="480">
        <v>36995578</v>
      </c>
      <c r="F321" s="386"/>
      <c r="G321" s="480">
        <v>16102919</v>
      </c>
    </row>
    <row r="322" spans="1:16">
      <c r="A322" s="513" t="s">
        <v>580</v>
      </c>
      <c r="B322" s="524"/>
      <c r="C322" s="391"/>
      <c r="D322" s="384"/>
      <c r="E322" s="480">
        <v>1694443964</v>
      </c>
      <c r="F322" s="386"/>
      <c r="G322" s="480">
        <v>1086462887</v>
      </c>
    </row>
    <row r="323" spans="1:16">
      <c r="A323" s="513" t="s">
        <v>581</v>
      </c>
      <c r="B323" s="524"/>
      <c r="C323" s="391"/>
      <c r="D323" s="440"/>
      <c r="E323" s="626">
        <v>0</v>
      </c>
      <c r="F323" s="386"/>
      <c r="G323" s="626">
        <v>-5801053406</v>
      </c>
      <c r="H323" s="627"/>
    </row>
    <row r="324" spans="1:16">
      <c r="A324" s="513" t="s">
        <v>582</v>
      </c>
      <c r="B324" s="524"/>
      <c r="C324" s="391"/>
      <c r="D324" s="384"/>
      <c r="E324" s="480">
        <v>1400293900</v>
      </c>
      <c r="F324" s="615"/>
      <c r="G324" s="480">
        <v>0</v>
      </c>
    </row>
    <row r="325" spans="1:16">
      <c r="A325" s="513" t="s">
        <v>583</v>
      </c>
      <c r="B325" s="524"/>
      <c r="C325" s="391"/>
      <c r="D325" s="384"/>
      <c r="E325" s="480">
        <v>127895</v>
      </c>
      <c r="F325" s="384"/>
      <c r="G325" s="480">
        <v>192600</v>
      </c>
    </row>
    <row r="326" spans="1:16" s="602" customFormat="1" thickBot="1">
      <c r="A326" s="529" t="s">
        <v>412</v>
      </c>
      <c r="B326" s="530"/>
      <c r="C326" s="391"/>
      <c r="D326" s="401"/>
      <c r="E326" s="543">
        <f>SUM(E319:E325)</f>
        <v>11749012133</v>
      </c>
      <c r="F326" s="598"/>
      <c r="G326" s="544">
        <v>2151807344</v>
      </c>
      <c r="H326" s="600"/>
      <c r="I326" s="600"/>
      <c r="J326" s="600"/>
      <c r="K326" s="600"/>
      <c r="L326" s="600"/>
      <c r="M326" s="601"/>
      <c r="N326" s="601"/>
      <c r="O326" s="601"/>
      <c r="P326" s="601"/>
    </row>
    <row r="327" spans="1:16" ht="16.5" thickTop="1">
      <c r="A327" s="536" t="s">
        <v>584</v>
      </c>
      <c r="B327" s="604"/>
      <c r="C327" s="391"/>
      <c r="D327" s="598"/>
      <c r="E327" s="605" t="s">
        <v>560</v>
      </c>
      <c r="F327" s="386"/>
      <c r="G327" s="605" t="s">
        <v>558</v>
      </c>
    </row>
    <row r="328" spans="1:16">
      <c r="A328" s="536"/>
      <c r="B328" s="524"/>
      <c r="C328" s="391"/>
      <c r="D328" s="598"/>
      <c r="E328" s="599"/>
      <c r="F328" s="386"/>
      <c r="G328" s="554"/>
    </row>
    <row r="329" spans="1:16">
      <c r="A329" s="513" t="s">
        <v>585</v>
      </c>
      <c r="B329" s="524"/>
      <c r="C329" s="391"/>
      <c r="D329" s="384"/>
      <c r="E329" s="480">
        <v>3832963011</v>
      </c>
      <c r="F329" s="386"/>
      <c r="G329" s="480">
        <v>1963674065</v>
      </c>
    </row>
    <row r="330" spans="1:16">
      <c r="A330" s="513" t="s">
        <v>586</v>
      </c>
      <c r="B330" s="524"/>
      <c r="C330" s="391"/>
      <c r="D330" s="384"/>
      <c r="E330" s="480">
        <v>417134702</v>
      </c>
      <c r="F330" s="386"/>
      <c r="G330" s="480">
        <v>401718471</v>
      </c>
    </row>
    <row r="331" spans="1:16" ht="16.5" customHeight="1">
      <c r="A331" s="513" t="s">
        <v>587</v>
      </c>
      <c r="B331" s="524"/>
      <c r="C331" s="391"/>
      <c r="D331" s="384"/>
      <c r="E331" s="480">
        <v>4395746499</v>
      </c>
      <c r="F331" s="594"/>
      <c r="G331" s="480">
        <v>4230717137</v>
      </c>
    </row>
    <row r="332" spans="1:16">
      <c r="A332" s="513" t="s">
        <v>588</v>
      </c>
      <c r="B332" s="524"/>
      <c r="C332" s="391"/>
      <c r="D332" s="384"/>
      <c r="E332" s="480">
        <v>199732102</v>
      </c>
      <c r="F332" s="384"/>
      <c r="G332" s="480">
        <v>1243363091</v>
      </c>
      <c r="H332" s="378"/>
    </row>
    <row r="333" spans="1:16" s="602" customFormat="1" ht="15">
      <c r="A333" s="513"/>
      <c r="B333" s="524"/>
      <c r="C333" s="391"/>
      <c r="D333" s="534"/>
      <c r="E333" s="480"/>
      <c r="F333" s="611"/>
      <c r="G333" s="628"/>
      <c r="H333" s="600"/>
      <c r="I333" s="600"/>
      <c r="J333" s="600"/>
      <c r="K333" s="600"/>
      <c r="L333" s="600"/>
      <c r="M333" s="601"/>
      <c r="N333" s="601"/>
      <c r="O333" s="601"/>
      <c r="P333" s="601"/>
    </row>
    <row r="334" spans="1:16" ht="16.5" thickBot="1">
      <c r="A334" s="529" t="s">
        <v>412</v>
      </c>
      <c r="B334" s="530"/>
      <c r="C334" s="391"/>
      <c r="D334" s="401"/>
      <c r="E334" s="543">
        <f>SUM(E329:E333)</f>
        <v>8845576314</v>
      </c>
      <c r="F334" s="598"/>
      <c r="G334" s="544">
        <v>7839472764</v>
      </c>
    </row>
    <row r="335" spans="1:16" ht="16.5" thickTop="1">
      <c r="A335" s="536" t="s">
        <v>589</v>
      </c>
      <c r="B335" s="604"/>
      <c r="C335" s="391"/>
      <c r="D335" s="598"/>
      <c r="E335" s="605" t="s">
        <v>560</v>
      </c>
      <c r="F335" s="386"/>
      <c r="G335" s="605" t="s">
        <v>558</v>
      </c>
    </row>
    <row r="336" spans="1:16">
      <c r="A336" s="536"/>
      <c r="B336" s="524"/>
      <c r="C336" s="391"/>
      <c r="D336" s="598"/>
      <c r="E336" s="599"/>
      <c r="F336" s="386"/>
      <c r="G336" s="625"/>
    </row>
    <row r="337" spans="1:16">
      <c r="A337" s="513" t="s">
        <v>590</v>
      </c>
      <c r="B337" s="524"/>
      <c r="C337" s="391"/>
      <c r="D337" s="384"/>
      <c r="E337" s="480">
        <v>16258635</v>
      </c>
      <c r="F337" s="386"/>
      <c r="G337" s="551">
        <v>24469090</v>
      </c>
    </row>
    <row r="338" spans="1:16">
      <c r="A338" s="513" t="s">
        <v>591</v>
      </c>
      <c r="B338" s="524"/>
      <c r="C338" s="391"/>
      <c r="D338" s="384"/>
      <c r="E338" s="480">
        <v>2454638565</v>
      </c>
      <c r="F338" s="386"/>
      <c r="G338" s="480">
        <v>2160829086</v>
      </c>
    </row>
    <row r="339" spans="1:16">
      <c r="A339" s="513" t="s">
        <v>592</v>
      </c>
      <c r="B339" s="524"/>
      <c r="C339" s="391"/>
      <c r="D339" s="384"/>
      <c r="E339" s="480">
        <v>65060358</v>
      </c>
      <c r="F339" s="386"/>
      <c r="G339" s="480">
        <v>66906570</v>
      </c>
    </row>
    <row r="340" spans="1:16">
      <c r="A340" s="513" t="s">
        <v>593</v>
      </c>
      <c r="B340" s="524"/>
      <c r="C340" s="391"/>
      <c r="D340" s="384"/>
      <c r="E340" s="480">
        <v>86661514</v>
      </c>
      <c r="F340" s="386"/>
      <c r="G340" s="480">
        <v>69868776</v>
      </c>
    </row>
    <row r="341" spans="1:16">
      <c r="A341" s="513" t="s">
        <v>594</v>
      </c>
      <c r="B341" s="524"/>
      <c r="C341" s="391"/>
      <c r="D341" s="384"/>
      <c r="E341" s="480">
        <v>0</v>
      </c>
      <c r="F341" s="386"/>
      <c r="G341" s="480">
        <v>0</v>
      </c>
    </row>
    <row r="342" spans="1:16">
      <c r="A342" s="513" t="s">
        <v>595</v>
      </c>
      <c r="B342" s="524"/>
      <c r="C342" s="391"/>
      <c r="D342" s="384"/>
      <c r="E342" s="626">
        <v>0</v>
      </c>
      <c r="F342" s="386"/>
      <c r="G342" s="480">
        <v>0</v>
      </c>
    </row>
    <row r="343" spans="1:16">
      <c r="A343" s="513" t="s">
        <v>587</v>
      </c>
      <c r="B343" s="524"/>
      <c r="C343" s="391"/>
      <c r="D343" s="384"/>
      <c r="E343" s="480">
        <v>2092643123</v>
      </c>
      <c r="F343" s="594"/>
      <c r="G343" s="480">
        <v>1147943819</v>
      </c>
    </row>
    <row r="344" spans="1:16">
      <c r="A344" s="513" t="s">
        <v>596</v>
      </c>
      <c r="B344" s="524"/>
      <c r="C344" s="388"/>
      <c r="D344" s="384"/>
      <c r="E344" s="480">
        <v>321285531</v>
      </c>
      <c r="F344" s="384"/>
      <c r="G344" s="480">
        <v>687443740</v>
      </c>
    </row>
    <row r="345" spans="1:16">
      <c r="A345" s="513"/>
      <c r="B345" s="524"/>
      <c r="C345" s="391"/>
      <c r="D345" s="534"/>
      <c r="E345" s="480">
        <v>0</v>
      </c>
      <c r="F345" s="482"/>
      <c r="G345" s="568">
        <v>0</v>
      </c>
    </row>
    <row r="346" spans="1:16" s="602" customFormat="1" thickBot="1">
      <c r="A346" s="529" t="s">
        <v>412</v>
      </c>
      <c r="B346" s="530"/>
      <c r="C346" s="391"/>
      <c r="D346" s="401"/>
      <c r="E346" s="543">
        <f>SUM(E337:E345)</f>
        <v>5036547726</v>
      </c>
      <c r="F346" s="598"/>
      <c r="G346" s="544">
        <v>4157461081</v>
      </c>
      <c r="H346" s="629"/>
      <c r="I346" s="600"/>
      <c r="J346" s="600"/>
      <c r="K346" s="600"/>
      <c r="L346" s="600"/>
      <c r="M346" s="601"/>
      <c r="N346" s="601"/>
      <c r="O346" s="601"/>
      <c r="P346" s="601"/>
    </row>
    <row r="347" spans="1:16" s="634" customFormat="1" ht="16.5" thickTop="1">
      <c r="A347" s="630"/>
      <c r="B347" s="631"/>
      <c r="C347" s="391"/>
      <c r="D347" s="598"/>
      <c r="E347" s="605" t="s">
        <v>560</v>
      </c>
      <c r="F347" s="386"/>
      <c r="G347" s="605" t="s">
        <v>558</v>
      </c>
      <c r="H347" s="632"/>
      <c r="I347" s="632"/>
      <c r="J347" s="632"/>
      <c r="K347" s="632"/>
      <c r="L347" s="632"/>
      <c r="M347" s="633"/>
      <c r="N347" s="633"/>
      <c r="O347" s="633"/>
      <c r="P347" s="633"/>
    </row>
    <row r="348" spans="1:16" s="634" customFormat="1">
      <c r="A348" s="536" t="s">
        <v>597</v>
      </c>
      <c r="B348" s="524"/>
      <c r="C348" s="391"/>
      <c r="D348" s="635"/>
      <c r="E348" s="599"/>
      <c r="F348" s="386"/>
      <c r="G348" s="636"/>
      <c r="H348" s="632"/>
      <c r="I348" s="632"/>
      <c r="J348" s="632"/>
      <c r="K348" s="632"/>
      <c r="L348" s="632"/>
      <c r="M348" s="633"/>
      <c r="N348" s="633"/>
      <c r="O348" s="633"/>
      <c r="P348" s="633"/>
    </row>
    <row r="349" spans="1:16" s="318" customFormat="1">
      <c r="A349" s="637" t="s">
        <v>598</v>
      </c>
      <c r="B349" s="638"/>
      <c r="C349" s="639"/>
      <c r="D349" s="416"/>
      <c r="E349" s="640">
        <v>2867546906</v>
      </c>
      <c r="F349" s="641"/>
      <c r="G349" s="642">
        <v>3119578687</v>
      </c>
      <c r="H349" s="378"/>
      <c r="I349" s="378"/>
      <c r="J349" s="378"/>
      <c r="K349" s="378"/>
      <c r="L349" s="378"/>
      <c r="M349" s="379"/>
      <c r="N349" s="379"/>
      <c r="O349" s="379"/>
      <c r="P349" s="379"/>
    </row>
    <row r="350" spans="1:16" s="318" customFormat="1">
      <c r="A350" s="643" t="s">
        <v>599</v>
      </c>
      <c r="B350" s="638"/>
      <c r="C350" s="639"/>
      <c r="D350" s="416"/>
      <c r="E350" s="644">
        <f>SUM(E352:E356)</f>
        <v>-53347809449</v>
      </c>
      <c r="F350" s="521"/>
      <c r="G350" s="640">
        <v>-62830821980</v>
      </c>
      <c r="H350" s="378"/>
      <c r="I350" s="378"/>
      <c r="J350" s="378"/>
      <c r="K350" s="378"/>
      <c r="L350" s="378"/>
      <c r="M350" s="379"/>
      <c r="N350" s="379"/>
      <c r="O350" s="379"/>
      <c r="P350" s="379"/>
    </row>
    <row r="351" spans="1:16" s="318" customFormat="1">
      <c r="A351" s="643" t="s">
        <v>600</v>
      </c>
      <c r="B351" s="340"/>
      <c r="C351" s="388"/>
      <c r="D351" s="534"/>
      <c r="E351" s="644"/>
      <c r="F351" s="645"/>
      <c r="G351" s="646"/>
      <c r="H351" s="378"/>
      <c r="I351" s="378"/>
      <c r="J351" s="378"/>
      <c r="K351" s="378"/>
      <c r="L351" s="378"/>
      <c r="M351" s="379"/>
      <c r="N351" s="379"/>
      <c r="O351" s="379"/>
      <c r="P351" s="379"/>
    </row>
    <row r="352" spans="1:16" s="318" customFormat="1">
      <c r="A352" s="580" t="s">
        <v>601</v>
      </c>
      <c r="B352" s="340"/>
      <c r="C352" s="388"/>
      <c r="D352" s="534"/>
      <c r="E352" s="626">
        <v>0</v>
      </c>
      <c r="F352" s="647"/>
      <c r="G352" s="626">
        <v>-34755067</v>
      </c>
      <c r="H352" s="378"/>
      <c r="I352" s="378"/>
      <c r="J352" s="378"/>
      <c r="K352" s="378"/>
      <c r="L352" s="378"/>
      <c r="M352" s="379"/>
      <c r="N352" s="379"/>
      <c r="O352" s="379"/>
      <c r="P352" s="379"/>
    </row>
    <row r="353" spans="1:16" s="634" customFormat="1">
      <c r="A353" s="580" t="s">
        <v>602</v>
      </c>
      <c r="B353" s="340"/>
      <c r="C353" s="388"/>
      <c r="D353" s="416"/>
      <c r="E353" s="626">
        <v>163962273</v>
      </c>
      <c r="F353" s="648"/>
      <c r="G353" s="480">
        <v>40255000</v>
      </c>
      <c r="H353" s="632"/>
      <c r="I353" s="632"/>
      <c r="J353" s="632"/>
      <c r="K353" s="632"/>
      <c r="L353" s="632"/>
      <c r="M353" s="633"/>
      <c r="N353" s="633"/>
      <c r="O353" s="633"/>
      <c r="P353" s="633"/>
    </row>
    <row r="354" spans="1:16" s="634" customFormat="1">
      <c r="A354" s="580" t="s">
        <v>603</v>
      </c>
      <c r="B354" s="340"/>
      <c r="C354" s="388"/>
      <c r="D354" s="407"/>
      <c r="E354" s="649">
        <v>-10419170300</v>
      </c>
      <c r="F354" s="648"/>
      <c r="G354" s="626">
        <v>-10443200</v>
      </c>
      <c r="H354" s="632"/>
      <c r="I354" s="632"/>
      <c r="J354" s="632"/>
      <c r="K354" s="632"/>
      <c r="L354" s="632"/>
      <c r="M354" s="633"/>
      <c r="N354" s="633"/>
      <c r="O354" s="633"/>
      <c r="P354" s="633"/>
    </row>
    <row r="355" spans="1:16" s="634" customFormat="1">
      <c r="A355" s="580" t="s">
        <v>604</v>
      </c>
      <c r="B355" s="340"/>
      <c r="C355" s="388"/>
      <c r="D355" s="587"/>
      <c r="E355" s="649"/>
      <c r="F355" s="648"/>
      <c r="G355" s="626">
        <v>-9972113</v>
      </c>
      <c r="H355" s="632"/>
      <c r="I355" s="632"/>
      <c r="J355" s="632"/>
      <c r="K355" s="632"/>
      <c r="L355" s="632"/>
      <c r="M355" s="633"/>
      <c r="N355" s="633"/>
      <c r="O355" s="633"/>
      <c r="P355" s="633"/>
    </row>
    <row r="356" spans="1:16" s="634" customFormat="1">
      <c r="A356" s="580" t="s">
        <v>605</v>
      </c>
      <c r="B356" s="340"/>
      <c r="C356" s="388"/>
      <c r="D356" s="587"/>
      <c r="E356" s="650">
        <v>-43092601422</v>
      </c>
      <c r="F356" s="648"/>
      <c r="G356" s="650">
        <v>-62815906600</v>
      </c>
      <c r="H356" s="632"/>
      <c r="I356" s="632"/>
      <c r="J356" s="632"/>
      <c r="K356" s="632"/>
      <c r="L356" s="632"/>
      <c r="M356" s="633"/>
      <c r="N356" s="633"/>
      <c r="O356" s="633"/>
      <c r="P356" s="633"/>
    </row>
    <row r="357" spans="1:16" s="634" customFormat="1" ht="15">
      <c r="A357" s="637" t="s">
        <v>606</v>
      </c>
      <c r="B357" s="638"/>
      <c r="C357" s="651"/>
      <c r="D357" s="652"/>
      <c r="E357" s="640">
        <f>E349+E350</f>
        <v>-50480262543</v>
      </c>
      <c r="F357" s="648"/>
      <c r="G357" s="640">
        <v>-59711243293</v>
      </c>
      <c r="H357" s="632"/>
      <c r="I357" s="632"/>
      <c r="J357" s="632"/>
      <c r="K357" s="632"/>
      <c r="L357" s="632"/>
      <c r="M357" s="633"/>
      <c r="N357" s="633"/>
      <c r="O357" s="633"/>
      <c r="P357" s="633"/>
    </row>
    <row r="358" spans="1:16" ht="17.25" customHeight="1">
      <c r="A358" s="653" t="s">
        <v>607</v>
      </c>
      <c r="B358" s="654"/>
      <c r="C358" s="655"/>
      <c r="D358" s="656"/>
      <c r="E358" s="657"/>
      <c r="F358" s="658"/>
      <c r="G358" s="527">
        <v>0</v>
      </c>
    </row>
    <row r="359" spans="1:16" ht="17.25" customHeight="1">
      <c r="A359" s="659" t="s">
        <v>608</v>
      </c>
      <c r="B359" s="548"/>
      <c r="C359" s="479"/>
      <c r="D359" s="660"/>
      <c r="E359" s="661"/>
      <c r="F359" s="662"/>
      <c r="G359" s="663"/>
    </row>
    <row r="360" spans="1:16" ht="17.25" customHeight="1">
      <c r="A360" s="664" t="s">
        <v>609</v>
      </c>
      <c r="B360" s="524"/>
      <c r="C360" s="391"/>
      <c r="D360" s="635"/>
      <c r="E360" s="665"/>
      <c r="F360" s="666"/>
      <c r="G360" s="525"/>
    </row>
    <row r="361" spans="1:16" ht="17.25" customHeight="1">
      <c r="A361" s="664" t="s">
        <v>610</v>
      </c>
      <c r="B361" s="524"/>
      <c r="C361" s="391"/>
      <c r="D361" s="635"/>
      <c r="E361" s="665"/>
      <c r="F361" s="666"/>
      <c r="G361" s="525"/>
    </row>
    <row r="362" spans="1:16" ht="17.25" customHeight="1">
      <c r="A362" s="664" t="s">
        <v>611</v>
      </c>
      <c r="B362" s="524"/>
      <c r="C362" s="391"/>
      <c r="D362" s="635"/>
      <c r="E362" s="665"/>
      <c r="F362" s="666"/>
      <c r="G362" s="525"/>
    </row>
    <row r="363" spans="1:16">
      <c r="A363" s="664"/>
      <c r="B363" s="524"/>
      <c r="C363" s="391"/>
      <c r="D363" s="635"/>
      <c r="E363" s="665"/>
      <c r="F363" s="666"/>
      <c r="G363" s="525"/>
    </row>
    <row r="364" spans="1:16">
      <c r="A364" s="536" t="s">
        <v>612</v>
      </c>
      <c r="B364" s="524"/>
      <c r="C364" s="391"/>
      <c r="D364" s="440"/>
      <c r="E364" s="515">
        <v>0</v>
      </c>
      <c r="F364" s="384"/>
      <c r="G364" s="667">
        <v>0</v>
      </c>
    </row>
    <row r="365" spans="1:16">
      <c r="A365" s="536" t="s">
        <v>613</v>
      </c>
      <c r="B365" s="524"/>
      <c r="C365" s="391"/>
      <c r="D365" s="534"/>
      <c r="E365" s="538"/>
      <c r="F365" s="668"/>
      <c r="G365" s="669">
        <v>247.68751580015143</v>
      </c>
    </row>
    <row r="366" spans="1:16">
      <c r="A366" s="513" t="s">
        <v>614</v>
      </c>
      <c r="B366" s="524"/>
      <c r="C366" s="584"/>
      <c r="D366" s="384"/>
      <c r="E366" s="642">
        <f>E349-E358</f>
        <v>2867546906</v>
      </c>
      <c r="F366" s="668"/>
      <c r="G366" s="642">
        <v>3119578687</v>
      </c>
    </row>
    <row r="367" spans="1:16">
      <c r="A367" s="513" t="s">
        <v>615</v>
      </c>
      <c r="B367" s="524"/>
      <c r="C367" s="584"/>
      <c r="D367" s="652"/>
      <c r="E367" s="670"/>
      <c r="F367" s="384"/>
      <c r="G367" s="671"/>
    </row>
    <row r="368" spans="1:16">
      <c r="A368" s="513" t="s">
        <v>616</v>
      </c>
      <c r="B368" s="524"/>
      <c r="C368" s="584"/>
      <c r="D368" s="652"/>
      <c r="E368" s="642"/>
      <c r="F368" s="539"/>
      <c r="G368" s="642"/>
    </row>
    <row r="369" spans="1:7">
      <c r="A369" s="672" t="s">
        <v>617</v>
      </c>
      <c r="B369" s="524"/>
      <c r="C369" s="391"/>
      <c r="D369" s="384"/>
      <c r="E369" s="642">
        <f>E366+E367-E368</f>
        <v>2867546906</v>
      </c>
      <c r="F369" s="610"/>
      <c r="G369" s="642">
        <v>3119578687</v>
      </c>
    </row>
    <row r="370" spans="1:7">
      <c r="A370" s="672" t="s">
        <v>618</v>
      </c>
      <c r="B370" s="524"/>
      <c r="C370" s="391"/>
      <c r="D370" s="534"/>
      <c r="E370" s="538"/>
      <c r="F370" s="673"/>
      <c r="G370" s="480"/>
    </row>
    <row r="371" spans="1:7">
      <c r="A371" s="672" t="s">
        <v>619</v>
      </c>
      <c r="B371" s="524"/>
      <c r="C371" s="391"/>
      <c r="D371" s="610"/>
      <c r="E371" s="674">
        <v>12594816</v>
      </c>
      <c r="F371" s="675"/>
      <c r="G371" s="674">
        <v>12594816</v>
      </c>
    </row>
    <row r="372" spans="1:7">
      <c r="A372" s="672" t="s">
        <v>620</v>
      </c>
      <c r="B372" s="524"/>
      <c r="C372" s="391"/>
      <c r="D372" s="610"/>
      <c r="E372" s="642"/>
      <c r="F372" s="676"/>
      <c r="G372" s="642"/>
    </row>
    <row r="373" spans="1:7">
      <c r="A373" s="677"/>
      <c r="B373" s="564"/>
      <c r="C373" s="473"/>
      <c r="D373" s="474"/>
      <c r="E373" s="678"/>
      <c r="F373" s="679"/>
      <c r="G373" s="680"/>
    </row>
    <row r="374" spans="1:7">
      <c r="A374" s="681"/>
      <c r="B374" s="548"/>
      <c r="C374" s="682"/>
      <c r="D374" s="683"/>
      <c r="E374" s="684" t="s">
        <v>621</v>
      </c>
      <c r="F374" s="684"/>
      <c r="G374" s="685"/>
    </row>
    <row r="375" spans="1:7">
      <c r="A375" s="686" t="s">
        <v>622</v>
      </c>
      <c r="B375" s="524"/>
      <c r="C375" s="374"/>
      <c r="D375" s="687"/>
      <c r="E375" s="688" t="s">
        <v>623</v>
      </c>
      <c r="F375" s="688"/>
      <c r="G375" s="689"/>
    </row>
    <row r="376" spans="1:7">
      <c r="A376" s="690"/>
      <c r="B376" s="524"/>
      <c r="C376" s="391"/>
      <c r="D376" s="596"/>
      <c r="E376" s="542"/>
      <c r="F376" s="688"/>
      <c r="G376" s="689"/>
    </row>
    <row r="377" spans="1:7">
      <c r="A377" s="690"/>
      <c r="B377" s="524"/>
      <c r="C377" s="391"/>
      <c r="D377" s="596"/>
      <c r="E377" s="542"/>
      <c r="F377" s="688"/>
      <c r="G377" s="689"/>
    </row>
    <row r="378" spans="1:7">
      <c r="A378" s="690"/>
      <c r="B378" s="524"/>
      <c r="C378" s="391"/>
      <c r="D378" s="596"/>
      <c r="E378" s="542"/>
      <c r="F378" s="688"/>
      <c r="G378" s="689"/>
    </row>
    <row r="379" spans="1:7">
      <c r="A379" s="690"/>
      <c r="B379" s="524"/>
      <c r="C379" s="391"/>
      <c r="D379" s="596"/>
      <c r="E379" s="542"/>
      <c r="F379" s="688"/>
      <c r="G379" s="689"/>
    </row>
    <row r="380" spans="1:7">
      <c r="A380" s="690"/>
      <c r="B380" s="524"/>
      <c r="C380" s="391"/>
      <c r="D380" s="596"/>
      <c r="E380" s="542"/>
      <c r="F380" s="688"/>
      <c r="G380" s="689"/>
    </row>
    <row r="381" spans="1:7">
      <c r="A381" s="690"/>
      <c r="B381" s="524"/>
      <c r="C381" s="391"/>
      <c r="D381" s="596"/>
      <c r="E381" s="542"/>
      <c r="F381" s="688"/>
      <c r="G381" s="689"/>
    </row>
    <row r="382" spans="1:7">
      <c r="A382" s="690"/>
      <c r="B382" s="524"/>
      <c r="C382" s="391"/>
      <c r="D382" s="596"/>
      <c r="E382" s="542"/>
      <c r="F382" s="688"/>
      <c r="G382" s="689"/>
    </row>
    <row r="383" spans="1:7">
      <c r="A383" s="690"/>
      <c r="B383" s="524"/>
      <c r="C383" s="391"/>
      <c r="D383" s="596"/>
      <c r="E383" s="542"/>
      <c r="F383" s="688"/>
      <c r="G383" s="689"/>
    </row>
    <row r="384" spans="1:7">
      <c r="A384" s="690"/>
      <c r="B384" s="524"/>
      <c r="C384" s="391"/>
      <c r="D384" s="596"/>
      <c r="E384" s="542"/>
      <c r="F384" s="688"/>
      <c r="G384" s="689"/>
    </row>
    <row r="385" spans="1:16">
      <c r="A385" s="691" t="s">
        <v>624</v>
      </c>
      <c r="B385" s="524"/>
      <c r="C385" s="692"/>
      <c r="D385" s="693"/>
      <c r="E385" s="694"/>
      <c r="F385" s="695"/>
      <c r="G385" s="689"/>
    </row>
    <row r="386" spans="1:16" s="261" customFormat="1">
      <c r="A386" s="696"/>
      <c r="B386" s="697"/>
      <c r="C386" s="593"/>
      <c r="D386" s="698"/>
      <c r="E386" s="699"/>
      <c r="F386" s="700"/>
      <c r="G386" s="701"/>
      <c r="H386" s="702"/>
      <c r="I386" s="702"/>
      <c r="J386" s="702"/>
      <c r="K386" s="702"/>
      <c r="L386" s="702"/>
      <c r="M386" s="703"/>
      <c r="N386" s="703"/>
      <c r="O386" s="703"/>
      <c r="P386" s="703"/>
    </row>
    <row r="387" spans="1:16" s="261" customFormat="1">
      <c r="A387" s="704"/>
      <c r="C387" s="705"/>
      <c r="D387" s="706"/>
      <c r="E387" s="707"/>
      <c r="F387" s="700"/>
      <c r="G387" s="701"/>
      <c r="H387" s="702"/>
      <c r="I387" s="702"/>
      <c r="J387" s="702"/>
      <c r="K387" s="702"/>
      <c r="L387" s="702"/>
      <c r="M387" s="703"/>
      <c r="N387" s="703"/>
      <c r="O387" s="703"/>
      <c r="P387" s="703"/>
    </row>
    <row r="388" spans="1:16" s="261" customFormat="1">
      <c r="A388" s="704"/>
      <c r="C388" s="705"/>
      <c r="D388" s="706"/>
      <c r="E388" s="707"/>
      <c r="F388" s="700"/>
      <c r="G388" s="701"/>
      <c r="H388" s="702"/>
      <c r="I388" s="702"/>
      <c r="J388" s="702"/>
      <c r="K388" s="702"/>
      <c r="L388" s="702"/>
      <c r="M388" s="703"/>
      <c r="N388" s="703"/>
      <c r="O388" s="703"/>
      <c r="P388" s="703"/>
    </row>
    <row r="389" spans="1:16" s="261" customFormat="1">
      <c r="A389" s="704"/>
      <c r="C389" s="705"/>
      <c r="D389" s="706"/>
      <c r="E389" s="707"/>
      <c r="F389" s="700"/>
      <c r="G389" s="701"/>
      <c r="H389" s="702"/>
      <c r="I389" s="702"/>
      <c r="J389" s="702"/>
      <c r="K389" s="702"/>
      <c r="L389" s="702"/>
      <c r="M389" s="703"/>
      <c r="N389" s="703"/>
      <c r="O389" s="703"/>
      <c r="P389" s="703"/>
    </row>
    <row r="390" spans="1:16" s="261" customFormat="1">
      <c r="A390" s="704"/>
      <c r="C390" s="705"/>
      <c r="D390" s="706"/>
      <c r="E390" s="707"/>
      <c r="F390" s="700"/>
      <c r="G390" s="701"/>
      <c r="H390" s="702"/>
      <c r="I390" s="702"/>
      <c r="J390" s="702"/>
      <c r="K390" s="702"/>
      <c r="L390" s="702"/>
      <c r="M390" s="703"/>
      <c r="N390" s="703"/>
      <c r="O390" s="703"/>
      <c r="P390" s="703"/>
    </row>
    <row r="391" spans="1:16" s="261" customFormat="1">
      <c r="A391" s="704"/>
      <c r="C391" s="705"/>
      <c r="D391" s="706"/>
      <c r="E391" s="707"/>
      <c r="F391" s="700"/>
      <c r="G391" s="701"/>
      <c r="H391" s="702"/>
      <c r="I391" s="702"/>
      <c r="J391" s="702"/>
      <c r="K391" s="702"/>
      <c r="L391" s="702"/>
      <c r="M391" s="703"/>
      <c r="N391" s="703"/>
      <c r="O391" s="703"/>
      <c r="P391" s="703"/>
    </row>
    <row r="392" spans="1:16" s="261" customFormat="1">
      <c r="A392" s="704"/>
      <c r="C392" s="705"/>
      <c r="D392" s="706"/>
      <c r="E392" s="707"/>
      <c r="F392" s="700"/>
      <c r="G392" s="701"/>
      <c r="H392" s="702"/>
      <c r="I392" s="702"/>
      <c r="J392" s="702"/>
      <c r="K392" s="702"/>
      <c r="L392" s="702"/>
      <c r="M392" s="703"/>
      <c r="N392" s="703"/>
      <c r="O392" s="703"/>
      <c r="P392" s="703"/>
    </row>
    <row r="393" spans="1:16" s="261" customFormat="1">
      <c r="A393" s="704"/>
      <c r="C393" s="705"/>
      <c r="D393" s="706"/>
      <c r="E393" s="707"/>
      <c r="F393" s="700"/>
      <c r="G393" s="701"/>
      <c r="H393" s="702"/>
      <c r="I393" s="702"/>
      <c r="J393" s="702"/>
      <c r="K393" s="702"/>
      <c r="L393" s="702"/>
      <c r="M393" s="703"/>
      <c r="N393" s="703"/>
      <c r="O393" s="703"/>
      <c r="P393" s="703"/>
    </row>
    <row r="394" spans="1:16" s="261" customFormat="1">
      <c r="A394" s="704"/>
      <c r="C394" s="705"/>
      <c r="D394" s="706"/>
      <c r="E394" s="707"/>
      <c r="F394" s="700"/>
      <c r="G394" s="701"/>
      <c r="H394" s="702"/>
      <c r="I394" s="702"/>
      <c r="J394" s="702"/>
      <c r="K394" s="702"/>
      <c r="L394" s="702"/>
      <c r="M394" s="703"/>
      <c r="N394" s="703"/>
      <c r="O394" s="703"/>
      <c r="P394" s="703"/>
    </row>
    <row r="395" spans="1:16" s="261" customFormat="1">
      <c r="A395" s="704"/>
      <c r="C395" s="705"/>
      <c r="D395" s="706"/>
      <c r="E395" s="707"/>
      <c r="F395" s="700"/>
      <c r="G395" s="701"/>
      <c r="H395" s="702"/>
      <c r="I395" s="702"/>
      <c r="J395" s="702"/>
      <c r="K395" s="702"/>
      <c r="L395" s="702"/>
      <c r="M395" s="703"/>
      <c r="N395" s="703"/>
      <c r="O395" s="703"/>
      <c r="P395" s="703"/>
    </row>
    <row r="396" spans="1:16" s="261" customFormat="1">
      <c r="A396" s="704"/>
      <c r="C396" s="705"/>
      <c r="D396" s="706"/>
      <c r="E396" s="707"/>
      <c r="F396" s="700"/>
      <c r="G396" s="356"/>
      <c r="H396" s="702"/>
      <c r="I396" s="702"/>
      <c r="J396" s="702"/>
      <c r="K396" s="702"/>
      <c r="L396" s="702"/>
      <c r="M396" s="703"/>
      <c r="N396" s="703"/>
      <c r="O396" s="703"/>
      <c r="P396" s="703"/>
    </row>
    <row r="397" spans="1:16" s="261" customFormat="1">
      <c r="A397" s="704"/>
      <c r="C397" s="705"/>
      <c r="D397" s="706"/>
      <c r="E397" s="707"/>
      <c r="F397" s="700"/>
      <c r="G397" s="356"/>
      <c r="H397" s="702"/>
      <c r="I397" s="702"/>
      <c r="J397" s="702"/>
      <c r="K397" s="702"/>
      <c r="L397" s="702"/>
      <c r="M397" s="703"/>
      <c r="N397" s="703"/>
      <c r="O397" s="703"/>
      <c r="P397" s="703"/>
    </row>
    <row r="398" spans="1:16" s="261" customFormat="1">
      <c r="A398" s="704"/>
      <c r="C398" s="705"/>
      <c r="D398" s="706"/>
      <c r="E398" s="707"/>
      <c r="F398" s="700"/>
      <c r="G398" s="356"/>
      <c r="H398" s="702"/>
      <c r="I398" s="702"/>
      <c r="J398" s="702"/>
      <c r="K398" s="702"/>
      <c r="L398" s="702"/>
      <c r="M398" s="703"/>
      <c r="N398" s="703"/>
      <c r="O398" s="703"/>
      <c r="P398" s="703"/>
    </row>
    <row r="399" spans="1:16">
      <c r="A399" s="704"/>
      <c r="B399" s="261"/>
      <c r="C399" s="705"/>
      <c r="D399" s="706"/>
      <c r="E399" s="70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C20"/>
  <sheetViews>
    <sheetView workbookViewId="0">
      <selection sqref="A1:XFD1048576"/>
    </sheetView>
  </sheetViews>
  <sheetFormatPr defaultRowHeight="15"/>
  <cols>
    <col min="1" max="1" width="36.140625" customWidth="1"/>
    <col min="2" max="2" width="32.5703125" customWidth="1"/>
    <col min="3" max="3" width="34.7109375" customWidth="1"/>
    <col min="257" max="257" width="36.140625" customWidth="1"/>
    <col min="258" max="258" width="32.5703125" customWidth="1"/>
    <col min="259" max="259" width="34.7109375" customWidth="1"/>
    <col min="513" max="513" width="36.140625" customWidth="1"/>
    <col min="514" max="514" width="32.5703125" customWidth="1"/>
    <col min="515" max="515" width="34.7109375" customWidth="1"/>
    <col min="769" max="769" width="36.140625" customWidth="1"/>
    <col min="770" max="770" width="32.5703125" customWidth="1"/>
    <col min="771" max="771" width="34.7109375" customWidth="1"/>
    <col min="1025" max="1025" width="36.140625" customWidth="1"/>
    <col min="1026" max="1026" width="32.5703125" customWidth="1"/>
    <col min="1027" max="1027" width="34.7109375" customWidth="1"/>
    <col min="1281" max="1281" width="36.140625" customWidth="1"/>
    <col min="1282" max="1282" width="32.5703125" customWidth="1"/>
    <col min="1283" max="1283" width="34.7109375" customWidth="1"/>
    <col min="1537" max="1537" width="36.140625" customWidth="1"/>
    <col min="1538" max="1538" width="32.5703125" customWidth="1"/>
    <col min="1539" max="1539" width="34.7109375" customWidth="1"/>
    <col min="1793" max="1793" width="36.140625" customWidth="1"/>
    <col min="1794" max="1794" width="32.5703125" customWidth="1"/>
    <col min="1795" max="1795" width="34.7109375" customWidth="1"/>
    <col min="2049" max="2049" width="36.140625" customWidth="1"/>
    <col min="2050" max="2050" width="32.5703125" customWidth="1"/>
    <col min="2051" max="2051" width="34.7109375" customWidth="1"/>
    <col min="2305" max="2305" width="36.140625" customWidth="1"/>
    <col min="2306" max="2306" width="32.5703125" customWidth="1"/>
    <col min="2307" max="2307" width="34.7109375" customWidth="1"/>
    <col min="2561" max="2561" width="36.140625" customWidth="1"/>
    <col min="2562" max="2562" width="32.5703125" customWidth="1"/>
    <col min="2563" max="2563" width="34.7109375" customWidth="1"/>
    <col min="2817" max="2817" width="36.140625" customWidth="1"/>
    <col min="2818" max="2818" width="32.5703125" customWidth="1"/>
    <col min="2819" max="2819" width="34.7109375" customWidth="1"/>
    <col min="3073" max="3073" width="36.140625" customWidth="1"/>
    <col min="3074" max="3074" width="32.5703125" customWidth="1"/>
    <col min="3075" max="3075" width="34.7109375" customWidth="1"/>
    <col min="3329" max="3329" width="36.140625" customWidth="1"/>
    <col min="3330" max="3330" width="32.5703125" customWidth="1"/>
    <col min="3331" max="3331" width="34.7109375" customWidth="1"/>
    <col min="3585" max="3585" width="36.140625" customWidth="1"/>
    <col min="3586" max="3586" width="32.5703125" customWidth="1"/>
    <col min="3587" max="3587" width="34.7109375" customWidth="1"/>
    <col min="3841" max="3841" width="36.140625" customWidth="1"/>
    <col min="3842" max="3842" width="32.5703125" customWidth="1"/>
    <col min="3843" max="3843" width="34.7109375" customWidth="1"/>
    <col min="4097" max="4097" width="36.140625" customWidth="1"/>
    <col min="4098" max="4098" width="32.5703125" customWidth="1"/>
    <col min="4099" max="4099" width="34.7109375" customWidth="1"/>
    <col min="4353" max="4353" width="36.140625" customWidth="1"/>
    <col min="4354" max="4354" width="32.5703125" customWidth="1"/>
    <col min="4355" max="4355" width="34.7109375" customWidth="1"/>
    <col min="4609" max="4609" width="36.140625" customWidth="1"/>
    <col min="4610" max="4610" width="32.5703125" customWidth="1"/>
    <col min="4611" max="4611" width="34.7109375" customWidth="1"/>
    <col min="4865" max="4865" width="36.140625" customWidth="1"/>
    <col min="4866" max="4866" width="32.5703125" customWidth="1"/>
    <col min="4867" max="4867" width="34.7109375" customWidth="1"/>
    <col min="5121" max="5121" width="36.140625" customWidth="1"/>
    <col min="5122" max="5122" width="32.5703125" customWidth="1"/>
    <col min="5123" max="5123" width="34.7109375" customWidth="1"/>
    <col min="5377" max="5377" width="36.140625" customWidth="1"/>
    <col min="5378" max="5378" width="32.5703125" customWidth="1"/>
    <col min="5379" max="5379" width="34.7109375" customWidth="1"/>
    <col min="5633" max="5633" width="36.140625" customWidth="1"/>
    <col min="5634" max="5634" width="32.5703125" customWidth="1"/>
    <col min="5635" max="5635" width="34.7109375" customWidth="1"/>
    <col min="5889" max="5889" width="36.140625" customWidth="1"/>
    <col min="5890" max="5890" width="32.5703125" customWidth="1"/>
    <col min="5891" max="5891" width="34.7109375" customWidth="1"/>
    <col min="6145" max="6145" width="36.140625" customWidth="1"/>
    <col min="6146" max="6146" width="32.5703125" customWidth="1"/>
    <col min="6147" max="6147" width="34.7109375" customWidth="1"/>
    <col min="6401" max="6401" width="36.140625" customWidth="1"/>
    <col min="6402" max="6402" width="32.5703125" customWidth="1"/>
    <col min="6403" max="6403" width="34.7109375" customWidth="1"/>
    <col min="6657" max="6657" width="36.140625" customWidth="1"/>
    <col min="6658" max="6658" width="32.5703125" customWidth="1"/>
    <col min="6659" max="6659" width="34.7109375" customWidth="1"/>
    <col min="6913" max="6913" width="36.140625" customWidth="1"/>
    <col min="6914" max="6914" width="32.5703125" customWidth="1"/>
    <col min="6915" max="6915" width="34.7109375" customWidth="1"/>
    <col min="7169" max="7169" width="36.140625" customWidth="1"/>
    <col min="7170" max="7170" width="32.5703125" customWidth="1"/>
    <col min="7171" max="7171" width="34.7109375" customWidth="1"/>
    <col min="7425" max="7425" width="36.140625" customWidth="1"/>
    <col min="7426" max="7426" width="32.5703125" customWidth="1"/>
    <col min="7427" max="7427" width="34.7109375" customWidth="1"/>
    <col min="7681" max="7681" width="36.140625" customWidth="1"/>
    <col min="7682" max="7682" width="32.5703125" customWidth="1"/>
    <col min="7683" max="7683" width="34.7109375" customWidth="1"/>
    <col min="7937" max="7937" width="36.140625" customWidth="1"/>
    <col min="7938" max="7938" width="32.5703125" customWidth="1"/>
    <col min="7939" max="7939" width="34.7109375" customWidth="1"/>
    <col min="8193" max="8193" width="36.140625" customWidth="1"/>
    <col min="8194" max="8194" width="32.5703125" customWidth="1"/>
    <col min="8195" max="8195" width="34.7109375" customWidth="1"/>
    <col min="8449" max="8449" width="36.140625" customWidth="1"/>
    <col min="8450" max="8450" width="32.5703125" customWidth="1"/>
    <col min="8451" max="8451" width="34.7109375" customWidth="1"/>
    <col min="8705" max="8705" width="36.140625" customWidth="1"/>
    <col min="8706" max="8706" width="32.5703125" customWidth="1"/>
    <col min="8707" max="8707" width="34.7109375" customWidth="1"/>
    <col min="8961" max="8961" width="36.140625" customWidth="1"/>
    <col min="8962" max="8962" width="32.5703125" customWidth="1"/>
    <col min="8963" max="8963" width="34.7109375" customWidth="1"/>
    <col min="9217" max="9217" width="36.140625" customWidth="1"/>
    <col min="9218" max="9218" width="32.5703125" customWidth="1"/>
    <col min="9219" max="9219" width="34.7109375" customWidth="1"/>
    <col min="9473" max="9473" width="36.140625" customWidth="1"/>
    <col min="9474" max="9474" width="32.5703125" customWidth="1"/>
    <col min="9475" max="9475" width="34.7109375" customWidth="1"/>
    <col min="9729" max="9729" width="36.140625" customWidth="1"/>
    <col min="9730" max="9730" width="32.5703125" customWidth="1"/>
    <col min="9731" max="9731" width="34.7109375" customWidth="1"/>
    <col min="9985" max="9985" width="36.140625" customWidth="1"/>
    <col min="9986" max="9986" width="32.5703125" customWidth="1"/>
    <col min="9987" max="9987" width="34.7109375" customWidth="1"/>
    <col min="10241" max="10241" width="36.140625" customWidth="1"/>
    <col min="10242" max="10242" width="32.5703125" customWidth="1"/>
    <col min="10243" max="10243" width="34.7109375" customWidth="1"/>
    <col min="10497" max="10497" width="36.140625" customWidth="1"/>
    <col min="10498" max="10498" width="32.5703125" customWidth="1"/>
    <col min="10499" max="10499" width="34.7109375" customWidth="1"/>
    <col min="10753" max="10753" width="36.140625" customWidth="1"/>
    <col min="10754" max="10754" width="32.5703125" customWidth="1"/>
    <col min="10755" max="10755" width="34.7109375" customWidth="1"/>
    <col min="11009" max="11009" width="36.140625" customWidth="1"/>
    <col min="11010" max="11010" width="32.5703125" customWidth="1"/>
    <col min="11011" max="11011" width="34.7109375" customWidth="1"/>
    <col min="11265" max="11265" width="36.140625" customWidth="1"/>
    <col min="11266" max="11266" width="32.5703125" customWidth="1"/>
    <col min="11267" max="11267" width="34.7109375" customWidth="1"/>
    <col min="11521" max="11521" width="36.140625" customWidth="1"/>
    <col min="11522" max="11522" width="32.5703125" customWidth="1"/>
    <col min="11523" max="11523" width="34.7109375" customWidth="1"/>
    <col min="11777" max="11777" width="36.140625" customWidth="1"/>
    <col min="11778" max="11778" width="32.5703125" customWidth="1"/>
    <col min="11779" max="11779" width="34.7109375" customWidth="1"/>
    <col min="12033" max="12033" width="36.140625" customWidth="1"/>
    <col min="12034" max="12034" width="32.5703125" customWidth="1"/>
    <col min="12035" max="12035" width="34.7109375" customWidth="1"/>
    <col min="12289" max="12289" width="36.140625" customWidth="1"/>
    <col min="12290" max="12290" width="32.5703125" customWidth="1"/>
    <col min="12291" max="12291" width="34.7109375" customWidth="1"/>
    <col min="12545" max="12545" width="36.140625" customWidth="1"/>
    <col min="12546" max="12546" width="32.5703125" customWidth="1"/>
    <col min="12547" max="12547" width="34.7109375" customWidth="1"/>
    <col min="12801" max="12801" width="36.140625" customWidth="1"/>
    <col min="12802" max="12802" width="32.5703125" customWidth="1"/>
    <col min="12803" max="12803" width="34.7109375" customWidth="1"/>
    <col min="13057" max="13057" width="36.140625" customWidth="1"/>
    <col min="13058" max="13058" width="32.5703125" customWidth="1"/>
    <col min="13059" max="13059" width="34.7109375" customWidth="1"/>
    <col min="13313" max="13313" width="36.140625" customWidth="1"/>
    <col min="13314" max="13314" width="32.5703125" customWidth="1"/>
    <col min="13315" max="13315" width="34.7109375" customWidth="1"/>
    <col min="13569" max="13569" width="36.140625" customWidth="1"/>
    <col min="13570" max="13570" width="32.5703125" customWidth="1"/>
    <col min="13571" max="13571" width="34.7109375" customWidth="1"/>
    <col min="13825" max="13825" width="36.140625" customWidth="1"/>
    <col min="13826" max="13826" width="32.5703125" customWidth="1"/>
    <col min="13827" max="13827" width="34.7109375" customWidth="1"/>
    <col min="14081" max="14081" width="36.140625" customWidth="1"/>
    <col min="14082" max="14082" width="32.5703125" customWidth="1"/>
    <col min="14083" max="14083" width="34.7109375" customWidth="1"/>
    <col min="14337" max="14337" width="36.140625" customWidth="1"/>
    <col min="14338" max="14338" width="32.5703125" customWidth="1"/>
    <col min="14339" max="14339" width="34.7109375" customWidth="1"/>
    <col min="14593" max="14593" width="36.140625" customWidth="1"/>
    <col min="14594" max="14594" width="32.5703125" customWidth="1"/>
    <col min="14595" max="14595" width="34.7109375" customWidth="1"/>
    <col min="14849" max="14849" width="36.140625" customWidth="1"/>
    <col min="14850" max="14850" width="32.5703125" customWidth="1"/>
    <col min="14851" max="14851" width="34.7109375" customWidth="1"/>
    <col min="15105" max="15105" width="36.140625" customWidth="1"/>
    <col min="15106" max="15106" width="32.5703125" customWidth="1"/>
    <col min="15107" max="15107" width="34.7109375" customWidth="1"/>
    <col min="15361" max="15361" width="36.140625" customWidth="1"/>
    <col min="15362" max="15362" width="32.5703125" customWidth="1"/>
    <col min="15363" max="15363" width="34.7109375" customWidth="1"/>
    <col min="15617" max="15617" width="36.140625" customWidth="1"/>
    <col min="15618" max="15618" width="32.5703125" customWidth="1"/>
    <col min="15619" max="15619" width="34.7109375" customWidth="1"/>
    <col min="15873" max="15873" width="36.140625" customWidth="1"/>
    <col min="15874" max="15874" width="32.5703125" customWidth="1"/>
    <col min="15875" max="15875" width="34.7109375" customWidth="1"/>
    <col min="16129" max="16129" width="36.140625" customWidth="1"/>
    <col min="16130" max="16130" width="32.5703125" customWidth="1"/>
    <col min="16131" max="16131" width="34.7109375" customWidth="1"/>
  </cols>
  <sheetData>
    <row r="1" spans="1:3" ht="15.75">
      <c r="A1" s="29" t="s">
        <v>625</v>
      </c>
      <c r="B1" s="29"/>
      <c r="C1" s="29"/>
    </row>
    <row r="2" spans="1:3" ht="15.75">
      <c r="A2" s="709" t="s">
        <v>626</v>
      </c>
      <c r="B2" s="29"/>
      <c r="C2" s="29"/>
    </row>
    <row r="3" spans="1:3">
      <c r="A3" s="710"/>
    </row>
    <row r="4" spans="1:3" ht="15.75">
      <c r="A4" s="711" t="s">
        <v>627</v>
      </c>
      <c r="B4" s="712" t="s">
        <v>628</v>
      </c>
      <c r="C4" s="712" t="s">
        <v>629</v>
      </c>
    </row>
    <row r="5" spans="1:3" ht="15.75">
      <c r="A5" s="713"/>
      <c r="B5" s="714">
        <v>41640</v>
      </c>
      <c r="C5" s="715" t="s">
        <v>630</v>
      </c>
    </row>
    <row r="6" spans="1:3" ht="15.75">
      <c r="A6" s="716"/>
      <c r="B6" s="716"/>
      <c r="C6" s="717"/>
    </row>
    <row r="7" spans="1:3" ht="15.75">
      <c r="A7" s="718" t="s">
        <v>631</v>
      </c>
      <c r="B7" s="719"/>
      <c r="C7" s="719"/>
    </row>
    <row r="8" spans="1:3" ht="15.75">
      <c r="A8" s="718" t="s">
        <v>632</v>
      </c>
      <c r="B8" s="719">
        <v>3151800000</v>
      </c>
      <c r="C8" s="719">
        <f>SUM(B8)</f>
        <v>3151800000</v>
      </c>
    </row>
    <row r="9" spans="1:3" ht="15.75">
      <c r="A9" s="720" t="s">
        <v>633</v>
      </c>
      <c r="B9" s="721">
        <v>3151800000</v>
      </c>
      <c r="C9" s="721">
        <v>3151800000</v>
      </c>
    </row>
    <row r="10" spans="1:3" ht="15.75">
      <c r="A10" s="720" t="s">
        <v>634</v>
      </c>
      <c r="B10" s="722"/>
      <c r="C10" s="723"/>
    </row>
    <row r="11" spans="1:3">
      <c r="A11" s="720" t="s">
        <v>635</v>
      </c>
      <c r="B11" s="722"/>
      <c r="C11" s="724"/>
    </row>
    <row r="12" spans="1:3" ht="15.75">
      <c r="A12" s="725" t="s">
        <v>636</v>
      </c>
      <c r="B12" s="723">
        <v>3151800000</v>
      </c>
      <c r="C12" s="723">
        <f>SUM(C8)</f>
        <v>3151800000</v>
      </c>
    </row>
    <row r="13" spans="1:3" ht="15.75">
      <c r="A13" s="725" t="s">
        <v>637</v>
      </c>
      <c r="B13" s="723"/>
      <c r="C13" s="723"/>
    </row>
    <row r="14" spans="1:3" ht="15.75">
      <c r="A14" s="718" t="s">
        <v>638</v>
      </c>
      <c r="B14" s="726">
        <v>0</v>
      </c>
      <c r="C14" s="726">
        <v>0</v>
      </c>
    </row>
    <row r="15" spans="1:3">
      <c r="A15" s="720" t="s">
        <v>639</v>
      </c>
      <c r="B15" s="726">
        <v>0</v>
      </c>
      <c r="C15" s="726">
        <v>0</v>
      </c>
    </row>
    <row r="16" spans="1:3" ht="15.75">
      <c r="A16" s="725" t="s">
        <v>640</v>
      </c>
      <c r="B16" s="723">
        <v>3151800000</v>
      </c>
      <c r="C16" s="721">
        <v>3151800000</v>
      </c>
    </row>
    <row r="17" spans="1:3" ht="15.75">
      <c r="A17" s="725" t="s">
        <v>641</v>
      </c>
      <c r="B17" s="723">
        <v>3151800000</v>
      </c>
      <c r="C17" s="723">
        <f>SUM(B17)</f>
        <v>3151800000</v>
      </c>
    </row>
    <row r="18" spans="1:3" ht="15.75">
      <c r="A18" s="725" t="s">
        <v>642</v>
      </c>
      <c r="B18" s="723">
        <v>3151800000</v>
      </c>
      <c r="C18" s="723">
        <f>SUM(B18)</f>
        <v>3151800000</v>
      </c>
    </row>
    <row r="19" spans="1:3">
      <c r="A19" s="300"/>
      <c r="B19" s="726"/>
      <c r="C19" s="726"/>
    </row>
    <row r="20" spans="1:3">
      <c r="A20" s="727"/>
      <c r="B20" s="728"/>
      <c r="C20" s="728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K31"/>
  <sheetViews>
    <sheetView workbookViewId="0">
      <selection sqref="A1:XFD1048576"/>
    </sheetView>
  </sheetViews>
  <sheetFormatPr defaultRowHeight="15"/>
  <cols>
    <col min="1" max="1" width="26.28515625" customWidth="1"/>
    <col min="2" max="2" width="17.140625" customWidth="1"/>
    <col min="3" max="3" width="16.7109375" customWidth="1"/>
    <col min="4" max="4" width="16.28515625" customWidth="1"/>
    <col min="5" max="5" width="19" customWidth="1"/>
    <col min="6" max="6" width="12.85546875" customWidth="1"/>
    <col min="7" max="7" width="19.7109375" customWidth="1"/>
    <col min="9" max="9" width="15.140625" bestFit="1" customWidth="1"/>
    <col min="11" max="11" width="15.140625" bestFit="1" customWidth="1"/>
    <col min="257" max="257" width="26.28515625" customWidth="1"/>
    <col min="258" max="258" width="17.140625" customWidth="1"/>
    <col min="259" max="259" width="16.7109375" customWidth="1"/>
    <col min="260" max="260" width="16.28515625" customWidth="1"/>
    <col min="261" max="261" width="19" customWidth="1"/>
    <col min="262" max="262" width="12.85546875" customWidth="1"/>
    <col min="263" max="263" width="19.7109375" customWidth="1"/>
    <col min="265" max="265" width="15.140625" bestFit="1" customWidth="1"/>
    <col min="267" max="267" width="15.140625" bestFit="1" customWidth="1"/>
    <col min="513" max="513" width="26.28515625" customWidth="1"/>
    <col min="514" max="514" width="17.140625" customWidth="1"/>
    <col min="515" max="515" width="16.7109375" customWidth="1"/>
    <col min="516" max="516" width="16.28515625" customWidth="1"/>
    <col min="517" max="517" width="19" customWidth="1"/>
    <col min="518" max="518" width="12.85546875" customWidth="1"/>
    <col min="519" max="519" width="19.7109375" customWidth="1"/>
    <col min="521" max="521" width="15.140625" bestFit="1" customWidth="1"/>
    <col min="523" max="523" width="15.140625" bestFit="1" customWidth="1"/>
    <col min="769" max="769" width="26.28515625" customWidth="1"/>
    <col min="770" max="770" width="17.140625" customWidth="1"/>
    <col min="771" max="771" width="16.7109375" customWidth="1"/>
    <col min="772" max="772" width="16.28515625" customWidth="1"/>
    <col min="773" max="773" width="19" customWidth="1"/>
    <col min="774" max="774" width="12.85546875" customWidth="1"/>
    <col min="775" max="775" width="19.7109375" customWidth="1"/>
    <col min="777" max="777" width="15.140625" bestFit="1" customWidth="1"/>
    <col min="779" max="779" width="15.140625" bestFit="1" customWidth="1"/>
    <col min="1025" max="1025" width="26.28515625" customWidth="1"/>
    <col min="1026" max="1026" width="17.140625" customWidth="1"/>
    <col min="1027" max="1027" width="16.7109375" customWidth="1"/>
    <col min="1028" max="1028" width="16.28515625" customWidth="1"/>
    <col min="1029" max="1029" width="19" customWidth="1"/>
    <col min="1030" max="1030" width="12.85546875" customWidth="1"/>
    <col min="1031" max="1031" width="19.7109375" customWidth="1"/>
    <col min="1033" max="1033" width="15.140625" bestFit="1" customWidth="1"/>
    <col min="1035" max="1035" width="15.140625" bestFit="1" customWidth="1"/>
    <col min="1281" max="1281" width="26.28515625" customWidth="1"/>
    <col min="1282" max="1282" width="17.140625" customWidth="1"/>
    <col min="1283" max="1283" width="16.7109375" customWidth="1"/>
    <col min="1284" max="1284" width="16.28515625" customWidth="1"/>
    <col min="1285" max="1285" width="19" customWidth="1"/>
    <col min="1286" max="1286" width="12.85546875" customWidth="1"/>
    <col min="1287" max="1287" width="19.7109375" customWidth="1"/>
    <col min="1289" max="1289" width="15.140625" bestFit="1" customWidth="1"/>
    <col min="1291" max="1291" width="15.140625" bestFit="1" customWidth="1"/>
    <col min="1537" max="1537" width="26.28515625" customWidth="1"/>
    <col min="1538" max="1538" width="17.140625" customWidth="1"/>
    <col min="1539" max="1539" width="16.7109375" customWidth="1"/>
    <col min="1540" max="1540" width="16.28515625" customWidth="1"/>
    <col min="1541" max="1541" width="19" customWidth="1"/>
    <col min="1542" max="1542" width="12.85546875" customWidth="1"/>
    <col min="1543" max="1543" width="19.7109375" customWidth="1"/>
    <col min="1545" max="1545" width="15.140625" bestFit="1" customWidth="1"/>
    <col min="1547" max="1547" width="15.140625" bestFit="1" customWidth="1"/>
    <col min="1793" max="1793" width="26.28515625" customWidth="1"/>
    <col min="1794" max="1794" width="17.140625" customWidth="1"/>
    <col min="1795" max="1795" width="16.7109375" customWidth="1"/>
    <col min="1796" max="1796" width="16.28515625" customWidth="1"/>
    <col min="1797" max="1797" width="19" customWidth="1"/>
    <col min="1798" max="1798" width="12.85546875" customWidth="1"/>
    <col min="1799" max="1799" width="19.7109375" customWidth="1"/>
    <col min="1801" max="1801" width="15.140625" bestFit="1" customWidth="1"/>
    <col min="1803" max="1803" width="15.140625" bestFit="1" customWidth="1"/>
    <col min="2049" max="2049" width="26.28515625" customWidth="1"/>
    <col min="2050" max="2050" width="17.140625" customWidth="1"/>
    <col min="2051" max="2051" width="16.7109375" customWidth="1"/>
    <col min="2052" max="2052" width="16.28515625" customWidth="1"/>
    <col min="2053" max="2053" width="19" customWidth="1"/>
    <col min="2054" max="2054" width="12.85546875" customWidth="1"/>
    <col min="2055" max="2055" width="19.7109375" customWidth="1"/>
    <col min="2057" max="2057" width="15.140625" bestFit="1" customWidth="1"/>
    <col min="2059" max="2059" width="15.140625" bestFit="1" customWidth="1"/>
    <col min="2305" max="2305" width="26.28515625" customWidth="1"/>
    <col min="2306" max="2306" width="17.140625" customWidth="1"/>
    <col min="2307" max="2307" width="16.7109375" customWidth="1"/>
    <col min="2308" max="2308" width="16.28515625" customWidth="1"/>
    <col min="2309" max="2309" width="19" customWidth="1"/>
    <col min="2310" max="2310" width="12.85546875" customWidth="1"/>
    <col min="2311" max="2311" width="19.7109375" customWidth="1"/>
    <col min="2313" max="2313" width="15.140625" bestFit="1" customWidth="1"/>
    <col min="2315" max="2315" width="15.140625" bestFit="1" customWidth="1"/>
    <col min="2561" max="2561" width="26.28515625" customWidth="1"/>
    <col min="2562" max="2562" width="17.140625" customWidth="1"/>
    <col min="2563" max="2563" width="16.7109375" customWidth="1"/>
    <col min="2564" max="2564" width="16.28515625" customWidth="1"/>
    <col min="2565" max="2565" width="19" customWidth="1"/>
    <col min="2566" max="2566" width="12.85546875" customWidth="1"/>
    <col min="2567" max="2567" width="19.7109375" customWidth="1"/>
    <col min="2569" max="2569" width="15.140625" bestFit="1" customWidth="1"/>
    <col min="2571" max="2571" width="15.140625" bestFit="1" customWidth="1"/>
    <col min="2817" max="2817" width="26.28515625" customWidth="1"/>
    <col min="2818" max="2818" width="17.140625" customWidth="1"/>
    <col min="2819" max="2819" width="16.7109375" customWidth="1"/>
    <col min="2820" max="2820" width="16.28515625" customWidth="1"/>
    <col min="2821" max="2821" width="19" customWidth="1"/>
    <col min="2822" max="2822" width="12.85546875" customWidth="1"/>
    <col min="2823" max="2823" width="19.7109375" customWidth="1"/>
    <col min="2825" max="2825" width="15.140625" bestFit="1" customWidth="1"/>
    <col min="2827" max="2827" width="15.140625" bestFit="1" customWidth="1"/>
    <col min="3073" max="3073" width="26.28515625" customWidth="1"/>
    <col min="3074" max="3074" width="17.140625" customWidth="1"/>
    <col min="3075" max="3075" width="16.7109375" customWidth="1"/>
    <col min="3076" max="3076" width="16.28515625" customWidth="1"/>
    <col min="3077" max="3077" width="19" customWidth="1"/>
    <col min="3078" max="3078" width="12.85546875" customWidth="1"/>
    <col min="3079" max="3079" width="19.7109375" customWidth="1"/>
    <col min="3081" max="3081" width="15.140625" bestFit="1" customWidth="1"/>
    <col min="3083" max="3083" width="15.140625" bestFit="1" customWidth="1"/>
    <col min="3329" max="3329" width="26.28515625" customWidth="1"/>
    <col min="3330" max="3330" width="17.140625" customWidth="1"/>
    <col min="3331" max="3331" width="16.7109375" customWidth="1"/>
    <col min="3332" max="3332" width="16.28515625" customWidth="1"/>
    <col min="3333" max="3333" width="19" customWidth="1"/>
    <col min="3334" max="3334" width="12.85546875" customWidth="1"/>
    <col min="3335" max="3335" width="19.7109375" customWidth="1"/>
    <col min="3337" max="3337" width="15.140625" bestFit="1" customWidth="1"/>
    <col min="3339" max="3339" width="15.140625" bestFit="1" customWidth="1"/>
    <col min="3585" max="3585" width="26.28515625" customWidth="1"/>
    <col min="3586" max="3586" width="17.140625" customWidth="1"/>
    <col min="3587" max="3587" width="16.7109375" customWidth="1"/>
    <col min="3588" max="3588" width="16.28515625" customWidth="1"/>
    <col min="3589" max="3589" width="19" customWidth="1"/>
    <col min="3590" max="3590" width="12.85546875" customWidth="1"/>
    <col min="3591" max="3591" width="19.7109375" customWidth="1"/>
    <col min="3593" max="3593" width="15.140625" bestFit="1" customWidth="1"/>
    <col min="3595" max="3595" width="15.140625" bestFit="1" customWidth="1"/>
    <col min="3841" max="3841" width="26.28515625" customWidth="1"/>
    <col min="3842" max="3842" width="17.140625" customWidth="1"/>
    <col min="3843" max="3843" width="16.7109375" customWidth="1"/>
    <col min="3844" max="3844" width="16.28515625" customWidth="1"/>
    <col min="3845" max="3845" width="19" customWidth="1"/>
    <col min="3846" max="3846" width="12.85546875" customWidth="1"/>
    <col min="3847" max="3847" width="19.7109375" customWidth="1"/>
    <col min="3849" max="3849" width="15.140625" bestFit="1" customWidth="1"/>
    <col min="3851" max="3851" width="15.140625" bestFit="1" customWidth="1"/>
    <col min="4097" max="4097" width="26.28515625" customWidth="1"/>
    <col min="4098" max="4098" width="17.140625" customWidth="1"/>
    <col min="4099" max="4099" width="16.7109375" customWidth="1"/>
    <col min="4100" max="4100" width="16.28515625" customWidth="1"/>
    <col min="4101" max="4101" width="19" customWidth="1"/>
    <col min="4102" max="4102" width="12.85546875" customWidth="1"/>
    <col min="4103" max="4103" width="19.7109375" customWidth="1"/>
    <col min="4105" max="4105" width="15.140625" bestFit="1" customWidth="1"/>
    <col min="4107" max="4107" width="15.140625" bestFit="1" customWidth="1"/>
    <col min="4353" max="4353" width="26.28515625" customWidth="1"/>
    <col min="4354" max="4354" width="17.140625" customWidth="1"/>
    <col min="4355" max="4355" width="16.7109375" customWidth="1"/>
    <col min="4356" max="4356" width="16.28515625" customWidth="1"/>
    <col min="4357" max="4357" width="19" customWidth="1"/>
    <col min="4358" max="4358" width="12.85546875" customWidth="1"/>
    <col min="4359" max="4359" width="19.7109375" customWidth="1"/>
    <col min="4361" max="4361" width="15.140625" bestFit="1" customWidth="1"/>
    <col min="4363" max="4363" width="15.140625" bestFit="1" customWidth="1"/>
    <col min="4609" max="4609" width="26.28515625" customWidth="1"/>
    <col min="4610" max="4610" width="17.140625" customWidth="1"/>
    <col min="4611" max="4611" width="16.7109375" customWidth="1"/>
    <col min="4612" max="4612" width="16.28515625" customWidth="1"/>
    <col min="4613" max="4613" width="19" customWidth="1"/>
    <col min="4614" max="4614" width="12.85546875" customWidth="1"/>
    <col min="4615" max="4615" width="19.7109375" customWidth="1"/>
    <col min="4617" max="4617" width="15.140625" bestFit="1" customWidth="1"/>
    <col min="4619" max="4619" width="15.140625" bestFit="1" customWidth="1"/>
    <col min="4865" max="4865" width="26.28515625" customWidth="1"/>
    <col min="4866" max="4866" width="17.140625" customWidth="1"/>
    <col min="4867" max="4867" width="16.7109375" customWidth="1"/>
    <col min="4868" max="4868" width="16.28515625" customWidth="1"/>
    <col min="4869" max="4869" width="19" customWidth="1"/>
    <col min="4870" max="4870" width="12.85546875" customWidth="1"/>
    <col min="4871" max="4871" width="19.7109375" customWidth="1"/>
    <col min="4873" max="4873" width="15.140625" bestFit="1" customWidth="1"/>
    <col min="4875" max="4875" width="15.140625" bestFit="1" customWidth="1"/>
    <col min="5121" max="5121" width="26.28515625" customWidth="1"/>
    <col min="5122" max="5122" width="17.140625" customWidth="1"/>
    <col min="5123" max="5123" width="16.7109375" customWidth="1"/>
    <col min="5124" max="5124" width="16.28515625" customWidth="1"/>
    <col min="5125" max="5125" width="19" customWidth="1"/>
    <col min="5126" max="5126" width="12.85546875" customWidth="1"/>
    <col min="5127" max="5127" width="19.7109375" customWidth="1"/>
    <col min="5129" max="5129" width="15.140625" bestFit="1" customWidth="1"/>
    <col min="5131" max="5131" width="15.140625" bestFit="1" customWidth="1"/>
    <col min="5377" max="5377" width="26.28515625" customWidth="1"/>
    <col min="5378" max="5378" width="17.140625" customWidth="1"/>
    <col min="5379" max="5379" width="16.7109375" customWidth="1"/>
    <col min="5380" max="5380" width="16.28515625" customWidth="1"/>
    <col min="5381" max="5381" width="19" customWidth="1"/>
    <col min="5382" max="5382" width="12.85546875" customWidth="1"/>
    <col min="5383" max="5383" width="19.7109375" customWidth="1"/>
    <col min="5385" max="5385" width="15.140625" bestFit="1" customWidth="1"/>
    <col min="5387" max="5387" width="15.140625" bestFit="1" customWidth="1"/>
    <col min="5633" max="5633" width="26.28515625" customWidth="1"/>
    <col min="5634" max="5634" width="17.140625" customWidth="1"/>
    <col min="5635" max="5635" width="16.7109375" customWidth="1"/>
    <col min="5636" max="5636" width="16.28515625" customWidth="1"/>
    <col min="5637" max="5637" width="19" customWidth="1"/>
    <col min="5638" max="5638" width="12.85546875" customWidth="1"/>
    <col min="5639" max="5639" width="19.7109375" customWidth="1"/>
    <col min="5641" max="5641" width="15.140625" bestFit="1" customWidth="1"/>
    <col min="5643" max="5643" width="15.140625" bestFit="1" customWidth="1"/>
    <col min="5889" max="5889" width="26.28515625" customWidth="1"/>
    <col min="5890" max="5890" width="17.140625" customWidth="1"/>
    <col min="5891" max="5891" width="16.7109375" customWidth="1"/>
    <col min="5892" max="5892" width="16.28515625" customWidth="1"/>
    <col min="5893" max="5893" width="19" customWidth="1"/>
    <col min="5894" max="5894" width="12.85546875" customWidth="1"/>
    <col min="5895" max="5895" width="19.7109375" customWidth="1"/>
    <col min="5897" max="5897" width="15.140625" bestFit="1" customWidth="1"/>
    <col min="5899" max="5899" width="15.140625" bestFit="1" customWidth="1"/>
    <col min="6145" max="6145" width="26.28515625" customWidth="1"/>
    <col min="6146" max="6146" width="17.140625" customWidth="1"/>
    <col min="6147" max="6147" width="16.7109375" customWidth="1"/>
    <col min="6148" max="6148" width="16.28515625" customWidth="1"/>
    <col min="6149" max="6149" width="19" customWidth="1"/>
    <col min="6150" max="6150" width="12.85546875" customWidth="1"/>
    <col min="6151" max="6151" width="19.7109375" customWidth="1"/>
    <col min="6153" max="6153" width="15.140625" bestFit="1" customWidth="1"/>
    <col min="6155" max="6155" width="15.140625" bestFit="1" customWidth="1"/>
    <col min="6401" max="6401" width="26.28515625" customWidth="1"/>
    <col min="6402" max="6402" width="17.140625" customWidth="1"/>
    <col min="6403" max="6403" width="16.7109375" customWidth="1"/>
    <col min="6404" max="6404" width="16.28515625" customWidth="1"/>
    <col min="6405" max="6405" width="19" customWidth="1"/>
    <col min="6406" max="6406" width="12.85546875" customWidth="1"/>
    <col min="6407" max="6407" width="19.7109375" customWidth="1"/>
    <col min="6409" max="6409" width="15.140625" bestFit="1" customWidth="1"/>
    <col min="6411" max="6411" width="15.140625" bestFit="1" customWidth="1"/>
    <col min="6657" max="6657" width="26.28515625" customWidth="1"/>
    <col min="6658" max="6658" width="17.140625" customWidth="1"/>
    <col min="6659" max="6659" width="16.7109375" customWidth="1"/>
    <col min="6660" max="6660" width="16.28515625" customWidth="1"/>
    <col min="6661" max="6661" width="19" customWidth="1"/>
    <col min="6662" max="6662" width="12.85546875" customWidth="1"/>
    <col min="6663" max="6663" width="19.7109375" customWidth="1"/>
    <col min="6665" max="6665" width="15.140625" bestFit="1" customWidth="1"/>
    <col min="6667" max="6667" width="15.140625" bestFit="1" customWidth="1"/>
    <col min="6913" max="6913" width="26.28515625" customWidth="1"/>
    <col min="6914" max="6914" width="17.140625" customWidth="1"/>
    <col min="6915" max="6915" width="16.7109375" customWidth="1"/>
    <col min="6916" max="6916" width="16.28515625" customWidth="1"/>
    <col min="6917" max="6917" width="19" customWidth="1"/>
    <col min="6918" max="6918" width="12.85546875" customWidth="1"/>
    <col min="6919" max="6919" width="19.7109375" customWidth="1"/>
    <col min="6921" max="6921" width="15.140625" bestFit="1" customWidth="1"/>
    <col min="6923" max="6923" width="15.140625" bestFit="1" customWidth="1"/>
    <col min="7169" max="7169" width="26.28515625" customWidth="1"/>
    <col min="7170" max="7170" width="17.140625" customWidth="1"/>
    <col min="7171" max="7171" width="16.7109375" customWidth="1"/>
    <col min="7172" max="7172" width="16.28515625" customWidth="1"/>
    <col min="7173" max="7173" width="19" customWidth="1"/>
    <col min="7174" max="7174" width="12.85546875" customWidth="1"/>
    <col min="7175" max="7175" width="19.7109375" customWidth="1"/>
    <col min="7177" max="7177" width="15.140625" bestFit="1" customWidth="1"/>
    <col min="7179" max="7179" width="15.140625" bestFit="1" customWidth="1"/>
    <col min="7425" max="7425" width="26.28515625" customWidth="1"/>
    <col min="7426" max="7426" width="17.140625" customWidth="1"/>
    <col min="7427" max="7427" width="16.7109375" customWidth="1"/>
    <col min="7428" max="7428" width="16.28515625" customWidth="1"/>
    <col min="7429" max="7429" width="19" customWidth="1"/>
    <col min="7430" max="7430" width="12.85546875" customWidth="1"/>
    <col min="7431" max="7431" width="19.7109375" customWidth="1"/>
    <col min="7433" max="7433" width="15.140625" bestFit="1" customWidth="1"/>
    <col min="7435" max="7435" width="15.140625" bestFit="1" customWidth="1"/>
    <col min="7681" max="7681" width="26.28515625" customWidth="1"/>
    <col min="7682" max="7682" width="17.140625" customWidth="1"/>
    <col min="7683" max="7683" width="16.7109375" customWidth="1"/>
    <col min="7684" max="7684" width="16.28515625" customWidth="1"/>
    <col min="7685" max="7685" width="19" customWidth="1"/>
    <col min="7686" max="7686" width="12.85546875" customWidth="1"/>
    <col min="7687" max="7687" width="19.7109375" customWidth="1"/>
    <col min="7689" max="7689" width="15.140625" bestFit="1" customWidth="1"/>
    <col min="7691" max="7691" width="15.140625" bestFit="1" customWidth="1"/>
    <col min="7937" max="7937" width="26.28515625" customWidth="1"/>
    <col min="7938" max="7938" width="17.140625" customWidth="1"/>
    <col min="7939" max="7939" width="16.7109375" customWidth="1"/>
    <col min="7940" max="7940" width="16.28515625" customWidth="1"/>
    <col min="7941" max="7941" width="19" customWidth="1"/>
    <col min="7942" max="7942" width="12.85546875" customWidth="1"/>
    <col min="7943" max="7943" width="19.7109375" customWidth="1"/>
    <col min="7945" max="7945" width="15.140625" bestFit="1" customWidth="1"/>
    <col min="7947" max="7947" width="15.140625" bestFit="1" customWidth="1"/>
    <col min="8193" max="8193" width="26.28515625" customWidth="1"/>
    <col min="8194" max="8194" width="17.140625" customWidth="1"/>
    <col min="8195" max="8195" width="16.7109375" customWidth="1"/>
    <col min="8196" max="8196" width="16.28515625" customWidth="1"/>
    <col min="8197" max="8197" width="19" customWidth="1"/>
    <col min="8198" max="8198" width="12.85546875" customWidth="1"/>
    <col min="8199" max="8199" width="19.7109375" customWidth="1"/>
    <col min="8201" max="8201" width="15.140625" bestFit="1" customWidth="1"/>
    <col min="8203" max="8203" width="15.140625" bestFit="1" customWidth="1"/>
    <col min="8449" max="8449" width="26.28515625" customWidth="1"/>
    <col min="8450" max="8450" width="17.140625" customWidth="1"/>
    <col min="8451" max="8451" width="16.7109375" customWidth="1"/>
    <col min="8452" max="8452" width="16.28515625" customWidth="1"/>
    <col min="8453" max="8453" width="19" customWidth="1"/>
    <col min="8454" max="8454" width="12.85546875" customWidth="1"/>
    <col min="8455" max="8455" width="19.7109375" customWidth="1"/>
    <col min="8457" max="8457" width="15.140625" bestFit="1" customWidth="1"/>
    <col min="8459" max="8459" width="15.140625" bestFit="1" customWidth="1"/>
    <col min="8705" max="8705" width="26.28515625" customWidth="1"/>
    <col min="8706" max="8706" width="17.140625" customWidth="1"/>
    <col min="8707" max="8707" width="16.7109375" customWidth="1"/>
    <col min="8708" max="8708" width="16.28515625" customWidth="1"/>
    <col min="8709" max="8709" width="19" customWidth="1"/>
    <col min="8710" max="8710" width="12.85546875" customWidth="1"/>
    <col min="8711" max="8711" width="19.7109375" customWidth="1"/>
    <col min="8713" max="8713" width="15.140625" bestFit="1" customWidth="1"/>
    <col min="8715" max="8715" width="15.140625" bestFit="1" customWidth="1"/>
    <col min="8961" max="8961" width="26.28515625" customWidth="1"/>
    <col min="8962" max="8962" width="17.140625" customWidth="1"/>
    <col min="8963" max="8963" width="16.7109375" customWidth="1"/>
    <col min="8964" max="8964" width="16.28515625" customWidth="1"/>
    <col min="8965" max="8965" width="19" customWidth="1"/>
    <col min="8966" max="8966" width="12.85546875" customWidth="1"/>
    <col min="8967" max="8967" width="19.7109375" customWidth="1"/>
    <col min="8969" max="8969" width="15.140625" bestFit="1" customWidth="1"/>
    <col min="8971" max="8971" width="15.140625" bestFit="1" customWidth="1"/>
    <col min="9217" max="9217" width="26.28515625" customWidth="1"/>
    <col min="9218" max="9218" width="17.140625" customWidth="1"/>
    <col min="9219" max="9219" width="16.7109375" customWidth="1"/>
    <col min="9220" max="9220" width="16.28515625" customWidth="1"/>
    <col min="9221" max="9221" width="19" customWidth="1"/>
    <col min="9222" max="9222" width="12.85546875" customWidth="1"/>
    <col min="9223" max="9223" width="19.7109375" customWidth="1"/>
    <col min="9225" max="9225" width="15.140625" bestFit="1" customWidth="1"/>
    <col min="9227" max="9227" width="15.140625" bestFit="1" customWidth="1"/>
    <col min="9473" max="9473" width="26.28515625" customWidth="1"/>
    <col min="9474" max="9474" width="17.140625" customWidth="1"/>
    <col min="9475" max="9475" width="16.7109375" customWidth="1"/>
    <col min="9476" max="9476" width="16.28515625" customWidth="1"/>
    <col min="9477" max="9477" width="19" customWidth="1"/>
    <col min="9478" max="9478" width="12.85546875" customWidth="1"/>
    <col min="9479" max="9479" width="19.7109375" customWidth="1"/>
    <col min="9481" max="9481" width="15.140625" bestFit="1" customWidth="1"/>
    <col min="9483" max="9483" width="15.140625" bestFit="1" customWidth="1"/>
    <col min="9729" max="9729" width="26.28515625" customWidth="1"/>
    <col min="9730" max="9730" width="17.140625" customWidth="1"/>
    <col min="9731" max="9731" width="16.7109375" customWidth="1"/>
    <col min="9732" max="9732" width="16.28515625" customWidth="1"/>
    <col min="9733" max="9733" width="19" customWidth="1"/>
    <col min="9734" max="9734" width="12.85546875" customWidth="1"/>
    <col min="9735" max="9735" width="19.7109375" customWidth="1"/>
    <col min="9737" max="9737" width="15.140625" bestFit="1" customWidth="1"/>
    <col min="9739" max="9739" width="15.140625" bestFit="1" customWidth="1"/>
    <col min="9985" max="9985" width="26.28515625" customWidth="1"/>
    <col min="9986" max="9986" width="17.140625" customWidth="1"/>
    <col min="9987" max="9987" width="16.7109375" customWidth="1"/>
    <col min="9988" max="9988" width="16.28515625" customWidth="1"/>
    <col min="9989" max="9989" width="19" customWidth="1"/>
    <col min="9990" max="9990" width="12.85546875" customWidth="1"/>
    <col min="9991" max="9991" width="19.7109375" customWidth="1"/>
    <col min="9993" max="9993" width="15.140625" bestFit="1" customWidth="1"/>
    <col min="9995" max="9995" width="15.140625" bestFit="1" customWidth="1"/>
    <col min="10241" max="10241" width="26.28515625" customWidth="1"/>
    <col min="10242" max="10242" width="17.140625" customWidth="1"/>
    <col min="10243" max="10243" width="16.7109375" customWidth="1"/>
    <col min="10244" max="10244" width="16.28515625" customWidth="1"/>
    <col min="10245" max="10245" width="19" customWidth="1"/>
    <col min="10246" max="10246" width="12.85546875" customWidth="1"/>
    <col min="10247" max="10247" width="19.7109375" customWidth="1"/>
    <col min="10249" max="10249" width="15.140625" bestFit="1" customWidth="1"/>
    <col min="10251" max="10251" width="15.140625" bestFit="1" customWidth="1"/>
    <col min="10497" max="10497" width="26.28515625" customWidth="1"/>
    <col min="10498" max="10498" width="17.140625" customWidth="1"/>
    <col min="10499" max="10499" width="16.7109375" customWidth="1"/>
    <col min="10500" max="10500" width="16.28515625" customWidth="1"/>
    <col min="10501" max="10501" width="19" customWidth="1"/>
    <col min="10502" max="10502" width="12.85546875" customWidth="1"/>
    <col min="10503" max="10503" width="19.7109375" customWidth="1"/>
    <col min="10505" max="10505" width="15.140625" bestFit="1" customWidth="1"/>
    <col min="10507" max="10507" width="15.140625" bestFit="1" customWidth="1"/>
    <col min="10753" max="10753" width="26.28515625" customWidth="1"/>
    <col min="10754" max="10754" width="17.140625" customWidth="1"/>
    <col min="10755" max="10755" width="16.7109375" customWidth="1"/>
    <col min="10756" max="10756" width="16.28515625" customWidth="1"/>
    <col min="10757" max="10757" width="19" customWidth="1"/>
    <col min="10758" max="10758" width="12.85546875" customWidth="1"/>
    <col min="10759" max="10759" width="19.7109375" customWidth="1"/>
    <col min="10761" max="10761" width="15.140625" bestFit="1" customWidth="1"/>
    <col min="10763" max="10763" width="15.140625" bestFit="1" customWidth="1"/>
    <col min="11009" max="11009" width="26.28515625" customWidth="1"/>
    <col min="11010" max="11010" width="17.140625" customWidth="1"/>
    <col min="11011" max="11011" width="16.7109375" customWidth="1"/>
    <col min="11012" max="11012" width="16.28515625" customWidth="1"/>
    <col min="11013" max="11013" width="19" customWidth="1"/>
    <col min="11014" max="11014" width="12.85546875" customWidth="1"/>
    <col min="11015" max="11015" width="19.7109375" customWidth="1"/>
    <col min="11017" max="11017" width="15.140625" bestFit="1" customWidth="1"/>
    <col min="11019" max="11019" width="15.140625" bestFit="1" customWidth="1"/>
    <col min="11265" max="11265" width="26.28515625" customWidth="1"/>
    <col min="11266" max="11266" width="17.140625" customWidth="1"/>
    <col min="11267" max="11267" width="16.7109375" customWidth="1"/>
    <col min="11268" max="11268" width="16.28515625" customWidth="1"/>
    <col min="11269" max="11269" width="19" customWidth="1"/>
    <col min="11270" max="11270" width="12.85546875" customWidth="1"/>
    <col min="11271" max="11271" width="19.7109375" customWidth="1"/>
    <col min="11273" max="11273" width="15.140625" bestFit="1" customWidth="1"/>
    <col min="11275" max="11275" width="15.140625" bestFit="1" customWidth="1"/>
    <col min="11521" max="11521" width="26.28515625" customWidth="1"/>
    <col min="11522" max="11522" width="17.140625" customWidth="1"/>
    <col min="11523" max="11523" width="16.7109375" customWidth="1"/>
    <col min="11524" max="11524" width="16.28515625" customWidth="1"/>
    <col min="11525" max="11525" width="19" customWidth="1"/>
    <col min="11526" max="11526" width="12.85546875" customWidth="1"/>
    <col min="11527" max="11527" width="19.7109375" customWidth="1"/>
    <col min="11529" max="11529" width="15.140625" bestFit="1" customWidth="1"/>
    <col min="11531" max="11531" width="15.140625" bestFit="1" customWidth="1"/>
    <col min="11777" max="11777" width="26.28515625" customWidth="1"/>
    <col min="11778" max="11778" width="17.140625" customWidth="1"/>
    <col min="11779" max="11779" width="16.7109375" customWidth="1"/>
    <col min="11780" max="11780" width="16.28515625" customWidth="1"/>
    <col min="11781" max="11781" width="19" customWidth="1"/>
    <col min="11782" max="11782" width="12.85546875" customWidth="1"/>
    <col min="11783" max="11783" width="19.7109375" customWidth="1"/>
    <col min="11785" max="11785" width="15.140625" bestFit="1" customWidth="1"/>
    <col min="11787" max="11787" width="15.140625" bestFit="1" customWidth="1"/>
    <col min="12033" max="12033" width="26.28515625" customWidth="1"/>
    <col min="12034" max="12034" width="17.140625" customWidth="1"/>
    <col min="12035" max="12035" width="16.7109375" customWidth="1"/>
    <col min="12036" max="12036" width="16.28515625" customWidth="1"/>
    <col min="12037" max="12037" width="19" customWidth="1"/>
    <col min="12038" max="12038" width="12.85546875" customWidth="1"/>
    <col min="12039" max="12039" width="19.7109375" customWidth="1"/>
    <col min="12041" max="12041" width="15.140625" bestFit="1" customWidth="1"/>
    <col min="12043" max="12043" width="15.140625" bestFit="1" customWidth="1"/>
    <col min="12289" max="12289" width="26.28515625" customWidth="1"/>
    <col min="12290" max="12290" width="17.140625" customWidth="1"/>
    <col min="12291" max="12291" width="16.7109375" customWidth="1"/>
    <col min="12292" max="12292" width="16.28515625" customWidth="1"/>
    <col min="12293" max="12293" width="19" customWidth="1"/>
    <col min="12294" max="12294" width="12.85546875" customWidth="1"/>
    <col min="12295" max="12295" width="19.7109375" customWidth="1"/>
    <col min="12297" max="12297" width="15.140625" bestFit="1" customWidth="1"/>
    <col min="12299" max="12299" width="15.140625" bestFit="1" customWidth="1"/>
    <col min="12545" max="12545" width="26.28515625" customWidth="1"/>
    <col min="12546" max="12546" width="17.140625" customWidth="1"/>
    <col min="12547" max="12547" width="16.7109375" customWidth="1"/>
    <col min="12548" max="12548" width="16.28515625" customWidth="1"/>
    <col min="12549" max="12549" width="19" customWidth="1"/>
    <col min="12550" max="12550" width="12.85546875" customWidth="1"/>
    <col min="12551" max="12551" width="19.7109375" customWidth="1"/>
    <col min="12553" max="12553" width="15.140625" bestFit="1" customWidth="1"/>
    <col min="12555" max="12555" width="15.140625" bestFit="1" customWidth="1"/>
    <col min="12801" max="12801" width="26.28515625" customWidth="1"/>
    <col min="12802" max="12802" width="17.140625" customWidth="1"/>
    <col min="12803" max="12803" width="16.7109375" customWidth="1"/>
    <col min="12804" max="12804" width="16.28515625" customWidth="1"/>
    <col min="12805" max="12805" width="19" customWidth="1"/>
    <col min="12806" max="12806" width="12.85546875" customWidth="1"/>
    <col min="12807" max="12807" width="19.7109375" customWidth="1"/>
    <col min="12809" max="12809" width="15.140625" bestFit="1" customWidth="1"/>
    <col min="12811" max="12811" width="15.140625" bestFit="1" customWidth="1"/>
    <col min="13057" max="13057" width="26.28515625" customWidth="1"/>
    <col min="13058" max="13058" width="17.140625" customWidth="1"/>
    <col min="13059" max="13059" width="16.7109375" customWidth="1"/>
    <col min="13060" max="13060" width="16.28515625" customWidth="1"/>
    <col min="13061" max="13061" width="19" customWidth="1"/>
    <col min="13062" max="13062" width="12.85546875" customWidth="1"/>
    <col min="13063" max="13063" width="19.7109375" customWidth="1"/>
    <col min="13065" max="13065" width="15.140625" bestFit="1" customWidth="1"/>
    <col min="13067" max="13067" width="15.140625" bestFit="1" customWidth="1"/>
    <col min="13313" max="13313" width="26.28515625" customWidth="1"/>
    <col min="13314" max="13314" width="17.140625" customWidth="1"/>
    <col min="13315" max="13315" width="16.7109375" customWidth="1"/>
    <col min="13316" max="13316" width="16.28515625" customWidth="1"/>
    <col min="13317" max="13317" width="19" customWidth="1"/>
    <col min="13318" max="13318" width="12.85546875" customWidth="1"/>
    <col min="13319" max="13319" width="19.7109375" customWidth="1"/>
    <col min="13321" max="13321" width="15.140625" bestFit="1" customWidth="1"/>
    <col min="13323" max="13323" width="15.140625" bestFit="1" customWidth="1"/>
    <col min="13569" max="13569" width="26.28515625" customWidth="1"/>
    <col min="13570" max="13570" width="17.140625" customWidth="1"/>
    <col min="13571" max="13571" width="16.7109375" customWidth="1"/>
    <col min="13572" max="13572" width="16.28515625" customWidth="1"/>
    <col min="13573" max="13573" width="19" customWidth="1"/>
    <col min="13574" max="13574" width="12.85546875" customWidth="1"/>
    <col min="13575" max="13575" width="19.7109375" customWidth="1"/>
    <col min="13577" max="13577" width="15.140625" bestFit="1" customWidth="1"/>
    <col min="13579" max="13579" width="15.140625" bestFit="1" customWidth="1"/>
    <col min="13825" max="13825" width="26.28515625" customWidth="1"/>
    <col min="13826" max="13826" width="17.140625" customWidth="1"/>
    <col min="13827" max="13827" width="16.7109375" customWidth="1"/>
    <col min="13828" max="13828" width="16.28515625" customWidth="1"/>
    <col min="13829" max="13829" width="19" customWidth="1"/>
    <col min="13830" max="13830" width="12.85546875" customWidth="1"/>
    <col min="13831" max="13831" width="19.7109375" customWidth="1"/>
    <col min="13833" max="13833" width="15.140625" bestFit="1" customWidth="1"/>
    <col min="13835" max="13835" width="15.140625" bestFit="1" customWidth="1"/>
    <col min="14081" max="14081" width="26.28515625" customWidth="1"/>
    <col min="14082" max="14082" width="17.140625" customWidth="1"/>
    <col min="14083" max="14083" width="16.7109375" customWidth="1"/>
    <col min="14084" max="14084" width="16.28515625" customWidth="1"/>
    <col min="14085" max="14085" width="19" customWidth="1"/>
    <col min="14086" max="14086" width="12.85546875" customWidth="1"/>
    <col min="14087" max="14087" width="19.7109375" customWidth="1"/>
    <col min="14089" max="14089" width="15.140625" bestFit="1" customWidth="1"/>
    <col min="14091" max="14091" width="15.140625" bestFit="1" customWidth="1"/>
    <col min="14337" max="14337" width="26.28515625" customWidth="1"/>
    <col min="14338" max="14338" width="17.140625" customWidth="1"/>
    <col min="14339" max="14339" width="16.7109375" customWidth="1"/>
    <col min="14340" max="14340" width="16.28515625" customWidth="1"/>
    <col min="14341" max="14341" width="19" customWidth="1"/>
    <col min="14342" max="14342" width="12.85546875" customWidth="1"/>
    <col min="14343" max="14343" width="19.7109375" customWidth="1"/>
    <col min="14345" max="14345" width="15.140625" bestFit="1" customWidth="1"/>
    <col min="14347" max="14347" width="15.140625" bestFit="1" customWidth="1"/>
    <col min="14593" max="14593" width="26.28515625" customWidth="1"/>
    <col min="14594" max="14594" width="17.140625" customWidth="1"/>
    <col min="14595" max="14595" width="16.7109375" customWidth="1"/>
    <col min="14596" max="14596" width="16.28515625" customWidth="1"/>
    <col min="14597" max="14597" width="19" customWidth="1"/>
    <col min="14598" max="14598" width="12.85546875" customWidth="1"/>
    <col min="14599" max="14599" width="19.7109375" customWidth="1"/>
    <col min="14601" max="14601" width="15.140625" bestFit="1" customWidth="1"/>
    <col min="14603" max="14603" width="15.140625" bestFit="1" customWidth="1"/>
    <col min="14849" max="14849" width="26.28515625" customWidth="1"/>
    <col min="14850" max="14850" width="17.140625" customWidth="1"/>
    <col min="14851" max="14851" width="16.7109375" customWidth="1"/>
    <col min="14852" max="14852" width="16.28515625" customWidth="1"/>
    <col min="14853" max="14853" width="19" customWidth="1"/>
    <col min="14854" max="14854" width="12.85546875" customWidth="1"/>
    <col min="14855" max="14855" width="19.7109375" customWidth="1"/>
    <col min="14857" max="14857" width="15.140625" bestFit="1" customWidth="1"/>
    <col min="14859" max="14859" width="15.140625" bestFit="1" customWidth="1"/>
    <col min="15105" max="15105" width="26.28515625" customWidth="1"/>
    <col min="15106" max="15106" width="17.140625" customWidth="1"/>
    <col min="15107" max="15107" width="16.7109375" customWidth="1"/>
    <col min="15108" max="15108" width="16.28515625" customWidth="1"/>
    <col min="15109" max="15109" width="19" customWidth="1"/>
    <col min="15110" max="15110" width="12.85546875" customWidth="1"/>
    <col min="15111" max="15111" width="19.7109375" customWidth="1"/>
    <col min="15113" max="15113" width="15.140625" bestFit="1" customWidth="1"/>
    <col min="15115" max="15115" width="15.140625" bestFit="1" customWidth="1"/>
    <col min="15361" max="15361" width="26.28515625" customWidth="1"/>
    <col min="15362" max="15362" width="17.140625" customWidth="1"/>
    <col min="15363" max="15363" width="16.7109375" customWidth="1"/>
    <col min="15364" max="15364" width="16.28515625" customWidth="1"/>
    <col min="15365" max="15365" width="19" customWidth="1"/>
    <col min="15366" max="15366" width="12.85546875" customWidth="1"/>
    <col min="15367" max="15367" width="19.7109375" customWidth="1"/>
    <col min="15369" max="15369" width="15.140625" bestFit="1" customWidth="1"/>
    <col min="15371" max="15371" width="15.140625" bestFit="1" customWidth="1"/>
    <col min="15617" max="15617" width="26.28515625" customWidth="1"/>
    <col min="15618" max="15618" width="17.140625" customWidth="1"/>
    <col min="15619" max="15619" width="16.7109375" customWidth="1"/>
    <col min="15620" max="15620" width="16.28515625" customWidth="1"/>
    <col min="15621" max="15621" width="19" customWidth="1"/>
    <col min="15622" max="15622" width="12.85546875" customWidth="1"/>
    <col min="15623" max="15623" width="19.7109375" customWidth="1"/>
    <col min="15625" max="15625" width="15.140625" bestFit="1" customWidth="1"/>
    <col min="15627" max="15627" width="15.140625" bestFit="1" customWidth="1"/>
    <col min="15873" max="15873" width="26.28515625" customWidth="1"/>
    <col min="15874" max="15874" width="17.140625" customWidth="1"/>
    <col min="15875" max="15875" width="16.7109375" customWidth="1"/>
    <col min="15876" max="15876" width="16.28515625" customWidth="1"/>
    <col min="15877" max="15877" width="19" customWidth="1"/>
    <col min="15878" max="15878" width="12.85546875" customWidth="1"/>
    <col min="15879" max="15879" width="19.7109375" customWidth="1"/>
    <col min="15881" max="15881" width="15.140625" bestFit="1" customWidth="1"/>
    <col min="15883" max="15883" width="15.140625" bestFit="1" customWidth="1"/>
    <col min="16129" max="16129" width="26.28515625" customWidth="1"/>
    <col min="16130" max="16130" width="17.140625" customWidth="1"/>
    <col min="16131" max="16131" width="16.7109375" customWidth="1"/>
    <col min="16132" max="16132" width="16.28515625" customWidth="1"/>
    <col min="16133" max="16133" width="19" customWidth="1"/>
    <col min="16134" max="16134" width="12.85546875" customWidth="1"/>
    <col min="16135" max="16135" width="19.7109375" customWidth="1"/>
    <col min="16137" max="16137" width="15.140625" bestFit="1" customWidth="1"/>
    <col min="16139" max="16139" width="15.140625" bestFit="1" customWidth="1"/>
  </cols>
  <sheetData>
    <row r="1" spans="1:7" ht="15.75">
      <c r="A1" s="29" t="s">
        <v>625</v>
      </c>
      <c r="B1" s="29"/>
      <c r="C1" s="29"/>
      <c r="D1" s="29"/>
      <c r="E1" s="29"/>
      <c r="F1" s="29"/>
      <c r="G1" s="29"/>
    </row>
    <row r="2" spans="1:7" ht="15.75">
      <c r="A2" s="709" t="s">
        <v>643</v>
      </c>
      <c r="B2" s="29"/>
      <c r="C2" s="709"/>
      <c r="D2" s="29"/>
      <c r="E2" s="29"/>
      <c r="F2" s="29"/>
      <c r="G2" s="29"/>
    </row>
    <row r="3" spans="1:7">
      <c r="A3" s="710"/>
      <c r="C3" s="710"/>
    </row>
    <row r="4" spans="1:7" ht="15.75">
      <c r="A4" s="711" t="s">
        <v>627</v>
      </c>
      <c r="B4" s="712" t="s">
        <v>644</v>
      </c>
      <c r="C4" s="729" t="s">
        <v>645</v>
      </c>
      <c r="D4" s="712" t="s">
        <v>646</v>
      </c>
      <c r="E4" s="712" t="s">
        <v>647</v>
      </c>
      <c r="F4" s="712" t="s">
        <v>648</v>
      </c>
      <c r="G4" s="712" t="s">
        <v>649</v>
      </c>
    </row>
    <row r="5" spans="1:7" ht="15.75">
      <c r="A5" s="713"/>
      <c r="B5" s="714" t="s">
        <v>650</v>
      </c>
      <c r="C5" s="715" t="s">
        <v>651</v>
      </c>
      <c r="D5" s="715" t="s">
        <v>652</v>
      </c>
      <c r="E5" s="715" t="s">
        <v>653</v>
      </c>
      <c r="F5" s="715" t="s">
        <v>654</v>
      </c>
      <c r="G5" s="715" t="s">
        <v>655</v>
      </c>
    </row>
    <row r="6" spans="1:7" ht="15.75">
      <c r="A6" s="716"/>
      <c r="B6" s="716"/>
      <c r="C6" s="730"/>
      <c r="D6" s="731"/>
      <c r="E6" s="731"/>
      <c r="F6" s="731"/>
      <c r="G6" s="730" t="s">
        <v>630</v>
      </c>
    </row>
    <row r="7" spans="1:7" ht="15.75">
      <c r="A7" s="732" t="s">
        <v>656</v>
      </c>
      <c r="B7" s="719"/>
      <c r="C7" s="733"/>
      <c r="D7" s="733"/>
      <c r="E7" s="733"/>
      <c r="F7" s="733"/>
      <c r="G7" s="719"/>
    </row>
    <row r="8" spans="1:7" ht="15.75">
      <c r="A8" s="718" t="s">
        <v>657</v>
      </c>
      <c r="B8" s="719">
        <v>21551146938</v>
      </c>
      <c r="C8" s="734">
        <v>4561813435</v>
      </c>
      <c r="D8" s="734">
        <v>5611344000</v>
      </c>
      <c r="E8" s="734">
        <v>1217333825</v>
      </c>
      <c r="F8" s="735"/>
      <c r="G8" s="736">
        <f>SUM(B8:F8)</f>
        <v>32941638198</v>
      </c>
    </row>
    <row r="9" spans="1:7" ht="15.75">
      <c r="A9" s="718" t="s">
        <v>658</v>
      </c>
      <c r="B9" s="721"/>
      <c r="C9" s="721"/>
      <c r="D9" s="721"/>
      <c r="E9" s="721"/>
      <c r="F9" s="721"/>
      <c r="G9" s="721"/>
    </row>
    <row r="10" spans="1:7" ht="15.75">
      <c r="A10" s="737" t="s">
        <v>659</v>
      </c>
      <c r="B10" s="738"/>
      <c r="C10" s="721"/>
      <c r="D10" s="721"/>
      <c r="E10" s="721"/>
      <c r="F10" s="721"/>
      <c r="G10" s="738"/>
    </row>
    <row r="11" spans="1:7" ht="15.75">
      <c r="A11" s="737" t="s">
        <v>660</v>
      </c>
      <c r="B11" s="738"/>
      <c r="C11" s="738"/>
      <c r="D11" s="721"/>
      <c r="E11" s="738"/>
      <c r="F11" s="721"/>
      <c r="G11" s="738"/>
    </row>
    <row r="12" spans="1:7" ht="15.75">
      <c r="A12" s="737" t="s">
        <v>661</v>
      </c>
      <c r="B12" s="721"/>
      <c r="C12" s="738"/>
      <c r="D12" s="738"/>
      <c r="E12" s="738"/>
      <c r="F12" s="721"/>
      <c r="G12" s="738"/>
    </row>
    <row r="13" spans="1:7" ht="15.75">
      <c r="A13" s="725" t="s">
        <v>662</v>
      </c>
      <c r="B13" s="721"/>
      <c r="C13" s="721"/>
      <c r="D13" s="721">
        <f>SUM(D14)</f>
        <v>817606544</v>
      </c>
      <c r="E13" s="721"/>
      <c r="F13" s="721"/>
      <c r="G13" s="721">
        <f>SUM(D13)</f>
        <v>817606544</v>
      </c>
    </row>
    <row r="14" spans="1:7" ht="15.75">
      <c r="A14" s="737" t="s">
        <v>663</v>
      </c>
      <c r="B14" s="722"/>
      <c r="C14" s="722"/>
      <c r="D14" s="722">
        <v>817606544</v>
      </c>
      <c r="E14" s="722"/>
      <c r="F14" s="722"/>
      <c r="G14" s="722">
        <f>SUM(D14:F14)</f>
        <v>817606544</v>
      </c>
    </row>
    <row r="15" spans="1:7" ht="15.75">
      <c r="A15" s="737" t="s">
        <v>660</v>
      </c>
      <c r="B15" s="722"/>
      <c r="C15" s="722"/>
      <c r="D15" s="722"/>
      <c r="E15" s="722"/>
      <c r="F15" s="722"/>
      <c r="G15" s="722"/>
    </row>
    <row r="16" spans="1:7" ht="15.75">
      <c r="A16" s="737" t="s">
        <v>664</v>
      </c>
      <c r="B16" s="726"/>
      <c r="C16" s="722"/>
      <c r="D16" s="722"/>
      <c r="E16" s="722"/>
      <c r="F16" s="722"/>
      <c r="G16" s="722"/>
    </row>
    <row r="17" spans="1:11" ht="15.75">
      <c r="A17" s="718" t="s">
        <v>392</v>
      </c>
      <c r="B17" s="721">
        <f>SUM(B8:B16)</f>
        <v>21551146938</v>
      </c>
      <c r="C17" s="721">
        <f>SUM(C8:C16)</f>
        <v>4561813435</v>
      </c>
      <c r="D17" s="721">
        <f>D8-D13</f>
        <v>4793737456</v>
      </c>
      <c r="E17" s="721">
        <f>SUM(E8)</f>
        <v>1217333825</v>
      </c>
      <c r="F17" s="721"/>
      <c r="G17" s="721">
        <f>G8-G13</f>
        <v>32124031654</v>
      </c>
      <c r="I17" s="739">
        <f>SUM(B17:F17)</f>
        <v>32124031654</v>
      </c>
    </row>
    <row r="18" spans="1:11" ht="15.75">
      <c r="A18" s="740" t="s">
        <v>637</v>
      </c>
      <c r="B18" s="723"/>
      <c r="C18" s="721"/>
      <c r="D18" s="722"/>
      <c r="E18" s="722"/>
      <c r="F18" s="722"/>
      <c r="G18" s="721"/>
      <c r="I18" s="739">
        <f>G8-G13</f>
        <v>32124031654</v>
      </c>
    </row>
    <row r="19" spans="1:11" ht="15.75">
      <c r="A19" s="718" t="s">
        <v>657</v>
      </c>
      <c r="B19" s="721">
        <v>7921487640</v>
      </c>
      <c r="C19" s="721">
        <v>2142727524</v>
      </c>
      <c r="D19" s="721">
        <v>3666394157</v>
      </c>
      <c r="E19" s="721">
        <v>514596213</v>
      </c>
      <c r="F19" s="721"/>
      <c r="G19" s="721">
        <f>SUM(B19:F19)</f>
        <v>14245205534</v>
      </c>
    </row>
    <row r="20" spans="1:11" ht="15.75">
      <c r="A20" s="725" t="s">
        <v>665</v>
      </c>
      <c r="B20" s="721"/>
      <c r="C20" s="721"/>
      <c r="D20" s="721"/>
      <c r="E20" s="721"/>
      <c r="F20" s="721"/>
      <c r="G20" s="721"/>
    </row>
    <row r="21" spans="1:11" ht="15.75">
      <c r="A21" s="737" t="s">
        <v>666</v>
      </c>
      <c r="B21" s="721">
        <f>324528674+6358947+4473981</f>
        <v>335361602</v>
      </c>
      <c r="C21" s="721">
        <f>52844328+85329335</f>
        <v>138173663</v>
      </c>
      <c r="D21" s="721">
        <v>90900469</v>
      </c>
      <c r="E21" s="721">
        <v>12644250</v>
      </c>
      <c r="F21" s="721"/>
      <c r="G21" s="721">
        <f>SUM(B21:F21)</f>
        <v>577079984</v>
      </c>
      <c r="I21">
        <f>577079984</f>
        <v>577079984</v>
      </c>
    </row>
    <row r="22" spans="1:11" ht="15.75">
      <c r="A22" s="737" t="s">
        <v>662</v>
      </c>
      <c r="B22" s="723"/>
      <c r="C22" s="721"/>
      <c r="D22" s="721">
        <f>SUM(D23)</f>
        <v>817606544</v>
      </c>
      <c r="E22" s="721"/>
      <c r="F22" s="721"/>
      <c r="G22" s="721">
        <f>SUM(D22)</f>
        <v>817606544</v>
      </c>
      <c r="I22" s="739">
        <f>I21-G21</f>
        <v>0</v>
      </c>
    </row>
    <row r="23" spans="1:11" ht="15.75">
      <c r="A23" s="737" t="s">
        <v>667</v>
      </c>
      <c r="B23" s="741"/>
      <c r="C23" s="738"/>
      <c r="D23" s="738">
        <v>817606544</v>
      </c>
      <c r="E23" s="738"/>
      <c r="F23" s="721"/>
      <c r="G23" s="738">
        <f>SUM(D23:F23)</f>
        <v>817606544</v>
      </c>
    </row>
    <row r="24" spans="1:11" ht="15.75">
      <c r="A24" s="737" t="s">
        <v>668</v>
      </c>
      <c r="B24" s="741"/>
      <c r="C24" s="738"/>
      <c r="D24" s="738"/>
      <c r="E24" s="738"/>
      <c r="F24" s="721"/>
      <c r="G24" s="738"/>
    </row>
    <row r="25" spans="1:11" ht="15.75">
      <c r="A25" s="725" t="s">
        <v>392</v>
      </c>
      <c r="B25" s="723">
        <f>B19+B21</f>
        <v>8256849242</v>
      </c>
      <c r="C25" s="721">
        <f>C19+C21</f>
        <v>2280901187</v>
      </c>
      <c r="D25" s="721">
        <f>D19+D21-D22</f>
        <v>2939688082</v>
      </c>
      <c r="E25" s="721">
        <f>E19+E21</f>
        <v>527240463</v>
      </c>
      <c r="F25" s="721"/>
      <c r="G25" s="721">
        <f>G19+G21-G22</f>
        <v>14004678974</v>
      </c>
      <c r="I25" s="739">
        <f>SUM(B25:F25)</f>
        <v>14004678974</v>
      </c>
      <c r="K25" s="739">
        <f>SUM(B25:F25)</f>
        <v>14004678974</v>
      </c>
    </row>
    <row r="26" spans="1:11" ht="15.75">
      <c r="A26" s="740" t="s">
        <v>669</v>
      </c>
      <c r="B26" s="723"/>
      <c r="C26" s="721"/>
      <c r="D26" s="722"/>
      <c r="E26" s="722"/>
      <c r="F26" s="722"/>
      <c r="G26" s="721"/>
      <c r="I26" s="739">
        <f>G19+G21-G23</f>
        <v>14004678974</v>
      </c>
    </row>
    <row r="27" spans="1:11" ht="15.75">
      <c r="A27" s="725" t="s">
        <v>670</v>
      </c>
      <c r="B27" s="723">
        <v>13629659298</v>
      </c>
      <c r="C27" s="721">
        <v>2419085911</v>
      </c>
      <c r="D27" s="721">
        <v>1944949843</v>
      </c>
      <c r="E27" s="721">
        <v>702737612</v>
      </c>
      <c r="F27" s="721"/>
      <c r="G27" s="721">
        <f>SUM(B27:F27)</f>
        <v>18696432664</v>
      </c>
    </row>
    <row r="28" spans="1:11" ht="15.75">
      <c r="A28" s="725" t="s">
        <v>530</v>
      </c>
      <c r="B28" s="723">
        <f>B17-B25</f>
        <v>13294297696</v>
      </c>
      <c r="C28" s="721">
        <f>C17-C25</f>
        <v>2280912248</v>
      </c>
      <c r="D28" s="721">
        <f>D17-D25</f>
        <v>1854049374</v>
      </c>
      <c r="E28" s="721">
        <f>E17-E25</f>
        <v>690093362</v>
      </c>
      <c r="F28" s="721"/>
      <c r="G28" s="721">
        <f>G17-G25</f>
        <v>18119352680</v>
      </c>
      <c r="I28" s="739">
        <f>SUM(B28:F28)</f>
        <v>18119352680</v>
      </c>
    </row>
    <row r="29" spans="1:11">
      <c r="A29" s="726"/>
      <c r="B29" s="724"/>
      <c r="C29" s="722"/>
      <c r="D29" s="722"/>
      <c r="E29" s="722"/>
      <c r="F29" s="722"/>
      <c r="G29" s="722"/>
    </row>
    <row r="30" spans="1:11">
      <c r="A30" s="726"/>
      <c r="B30" s="726"/>
      <c r="C30" s="722"/>
      <c r="D30" s="722"/>
      <c r="E30" s="722"/>
      <c r="F30" s="722"/>
      <c r="G30" s="722"/>
    </row>
    <row r="31" spans="1:11">
      <c r="A31" s="728"/>
      <c r="B31" s="728"/>
      <c r="C31" s="742"/>
      <c r="D31" s="742"/>
      <c r="E31" s="742"/>
      <c r="F31" s="742"/>
      <c r="G31" s="74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G28"/>
  <sheetViews>
    <sheetView workbookViewId="0">
      <selection sqref="A1:XFD1048576"/>
    </sheetView>
  </sheetViews>
  <sheetFormatPr defaultRowHeight="15"/>
  <cols>
    <col min="1" max="1" width="37.28515625" customWidth="1"/>
    <col min="2" max="2" width="19.7109375" customWidth="1"/>
    <col min="3" max="3" width="21.7109375" customWidth="1"/>
    <col min="4" max="4" width="17.28515625" customWidth="1"/>
    <col min="5" max="5" width="23.7109375" customWidth="1"/>
    <col min="7" max="7" width="15.140625" bestFit="1" customWidth="1"/>
    <col min="257" max="257" width="37.28515625" customWidth="1"/>
    <col min="258" max="258" width="19.7109375" customWidth="1"/>
    <col min="259" max="259" width="21.7109375" customWidth="1"/>
    <col min="260" max="260" width="17.28515625" customWidth="1"/>
    <col min="261" max="261" width="23.7109375" customWidth="1"/>
    <col min="263" max="263" width="15.140625" bestFit="1" customWidth="1"/>
    <col min="513" max="513" width="37.28515625" customWidth="1"/>
    <col min="514" max="514" width="19.7109375" customWidth="1"/>
    <col min="515" max="515" width="21.7109375" customWidth="1"/>
    <col min="516" max="516" width="17.28515625" customWidth="1"/>
    <col min="517" max="517" width="23.7109375" customWidth="1"/>
    <col min="519" max="519" width="15.140625" bestFit="1" customWidth="1"/>
    <col min="769" max="769" width="37.28515625" customWidth="1"/>
    <col min="770" max="770" width="19.7109375" customWidth="1"/>
    <col min="771" max="771" width="21.7109375" customWidth="1"/>
    <col min="772" max="772" width="17.28515625" customWidth="1"/>
    <col min="773" max="773" width="23.7109375" customWidth="1"/>
    <col min="775" max="775" width="15.140625" bestFit="1" customWidth="1"/>
    <col min="1025" max="1025" width="37.28515625" customWidth="1"/>
    <col min="1026" max="1026" width="19.7109375" customWidth="1"/>
    <col min="1027" max="1027" width="21.7109375" customWidth="1"/>
    <col min="1028" max="1028" width="17.28515625" customWidth="1"/>
    <col min="1029" max="1029" width="23.7109375" customWidth="1"/>
    <col min="1031" max="1031" width="15.140625" bestFit="1" customWidth="1"/>
    <col min="1281" max="1281" width="37.28515625" customWidth="1"/>
    <col min="1282" max="1282" width="19.7109375" customWidth="1"/>
    <col min="1283" max="1283" width="21.7109375" customWidth="1"/>
    <col min="1284" max="1284" width="17.28515625" customWidth="1"/>
    <col min="1285" max="1285" width="23.7109375" customWidth="1"/>
    <col min="1287" max="1287" width="15.140625" bestFit="1" customWidth="1"/>
    <col min="1537" max="1537" width="37.28515625" customWidth="1"/>
    <col min="1538" max="1538" width="19.7109375" customWidth="1"/>
    <col min="1539" max="1539" width="21.7109375" customWidth="1"/>
    <col min="1540" max="1540" width="17.28515625" customWidth="1"/>
    <col min="1541" max="1541" width="23.7109375" customWidth="1"/>
    <col min="1543" max="1543" width="15.140625" bestFit="1" customWidth="1"/>
    <col min="1793" max="1793" width="37.28515625" customWidth="1"/>
    <col min="1794" max="1794" width="19.7109375" customWidth="1"/>
    <col min="1795" max="1795" width="21.7109375" customWidth="1"/>
    <col min="1796" max="1796" width="17.28515625" customWidth="1"/>
    <col min="1797" max="1797" width="23.7109375" customWidth="1"/>
    <col min="1799" max="1799" width="15.140625" bestFit="1" customWidth="1"/>
    <col min="2049" max="2049" width="37.28515625" customWidth="1"/>
    <col min="2050" max="2050" width="19.7109375" customWidth="1"/>
    <col min="2051" max="2051" width="21.7109375" customWidth="1"/>
    <col min="2052" max="2052" width="17.28515625" customWidth="1"/>
    <col min="2053" max="2053" width="23.7109375" customWidth="1"/>
    <col min="2055" max="2055" width="15.140625" bestFit="1" customWidth="1"/>
    <col min="2305" max="2305" width="37.28515625" customWidth="1"/>
    <col min="2306" max="2306" width="19.7109375" customWidth="1"/>
    <col min="2307" max="2307" width="21.7109375" customWidth="1"/>
    <col min="2308" max="2308" width="17.28515625" customWidth="1"/>
    <col min="2309" max="2309" width="23.7109375" customWidth="1"/>
    <col min="2311" max="2311" width="15.140625" bestFit="1" customWidth="1"/>
    <col min="2561" max="2561" width="37.28515625" customWidth="1"/>
    <col min="2562" max="2562" width="19.7109375" customWidth="1"/>
    <col min="2563" max="2563" width="21.7109375" customWidth="1"/>
    <col min="2564" max="2564" width="17.28515625" customWidth="1"/>
    <col min="2565" max="2565" width="23.7109375" customWidth="1"/>
    <col min="2567" max="2567" width="15.140625" bestFit="1" customWidth="1"/>
    <col min="2817" max="2817" width="37.28515625" customWidth="1"/>
    <col min="2818" max="2818" width="19.7109375" customWidth="1"/>
    <col min="2819" max="2819" width="21.7109375" customWidth="1"/>
    <col min="2820" max="2820" width="17.28515625" customWidth="1"/>
    <col min="2821" max="2821" width="23.7109375" customWidth="1"/>
    <col min="2823" max="2823" width="15.140625" bestFit="1" customWidth="1"/>
    <col min="3073" max="3073" width="37.28515625" customWidth="1"/>
    <col min="3074" max="3074" width="19.7109375" customWidth="1"/>
    <col min="3075" max="3075" width="21.7109375" customWidth="1"/>
    <col min="3076" max="3076" width="17.28515625" customWidth="1"/>
    <col min="3077" max="3077" width="23.7109375" customWidth="1"/>
    <col min="3079" max="3079" width="15.140625" bestFit="1" customWidth="1"/>
    <col min="3329" max="3329" width="37.28515625" customWidth="1"/>
    <col min="3330" max="3330" width="19.7109375" customWidth="1"/>
    <col min="3331" max="3331" width="21.7109375" customWidth="1"/>
    <col min="3332" max="3332" width="17.28515625" customWidth="1"/>
    <col min="3333" max="3333" width="23.7109375" customWidth="1"/>
    <col min="3335" max="3335" width="15.140625" bestFit="1" customWidth="1"/>
    <col min="3585" max="3585" width="37.28515625" customWidth="1"/>
    <col min="3586" max="3586" width="19.7109375" customWidth="1"/>
    <col min="3587" max="3587" width="21.7109375" customWidth="1"/>
    <col min="3588" max="3588" width="17.28515625" customWidth="1"/>
    <col min="3589" max="3589" width="23.7109375" customWidth="1"/>
    <col min="3591" max="3591" width="15.140625" bestFit="1" customWidth="1"/>
    <col min="3841" max="3841" width="37.28515625" customWidth="1"/>
    <col min="3842" max="3842" width="19.7109375" customWidth="1"/>
    <col min="3843" max="3843" width="21.7109375" customWidth="1"/>
    <col min="3844" max="3844" width="17.28515625" customWidth="1"/>
    <col min="3845" max="3845" width="23.7109375" customWidth="1"/>
    <col min="3847" max="3847" width="15.140625" bestFit="1" customWidth="1"/>
    <col min="4097" max="4097" width="37.28515625" customWidth="1"/>
    <col min="4098" max="4098" width="19.7109375" customWidth="1"/>
    <col min="4099" max="4099" width="21.7109375" customWidth="1"/>
    <col min="4100" max="4100" width="17.28515625" customWidth="1"/>
    <col min="4101" max="4101" width="23.7109375" customWidth="1"/>
    <col min="4103" max="4103" width="15.140625" bestFit="1" customWidth="1"/>
    <col min="4353" max="4353" width="37.28515625" customWidth="1"/>
    <col min="4354" max="4354" width="19.7109375" customWidth="1"/>
    <col min="4355" max="4355" width="21.7109375" customWidth="1"/>
    <col min="4356" max="4356" width="17.28515625" customWidth="1"/>
    <col min="4357" max="4357" width="23.7109375" customWidth="1"/>
    <col min="4359" max="4359" width="15.140625" bestFit="1" customWidth="1"/>
    <col min="4609" max="4609" width="37.28515625" customWidth="1"/>
    <col min="4610" max="4610" width="19.7109375" customWidth="1"/>
    <col min="4611" max="4611" width="21.7109375" customWidth="1"/>
    <col min="4612" max="4612" width="17.28515625" customWidth="1"/>
    <col min="4613" max="4613" width="23.7109375" customWidth="1"/>
    <col min="4615" max="4615" width="15.140625" bestFit="1" customWidth="1"/>
    <col min="4865" max="4865" width="37.28515625" customWidth="1"/>
    <col min="4866" max="4866" width="19.7109375" customWidth="1"/>
    <col min="4867" max="4867" width="21.7109375" customWidth="1"/>
    <col min="4868" max="4868" width="17.28515625" customWidth="1"/>
    <col min="4869" max="4869" width="23.7109375" customWidth="1"/>
    <col min="4871" max="4871" width="15.140625" bestFit="1" customWidth="1"/>
    <col min="5121" max="5121" width="37.28515625" customWidth="1"/>
    <col min="5122" max="5122" width="19.7109375" customWidth="1"/>
    <col min="5123" max="5123" width="21.7109375" customWidth="1"/>
    <col min="5124" max="5124" width="17.28515625" customWidth="1"/>
    <col min="5125" max="5125" width="23.7109375" customWidth="1"/>
    <col min="5127" max="5127" width="15.140625" bestFit="1" customWidth="1"/>
    <col min="5377" max="5377" width="37.28515625" customWidth="1"/>
    <col min="5378" max="5378" width="19.7109375" customWidth="1"/>
    <col min="5379" max="5379" width="21.7109375" customWidth="1"/>
    <col min="5380" max="5380" width="17.28515625" customWidth="1"/>
    <col min="5381" max="5381" width="23.7109375" customWidth="1"/>
    <col min="5383" max="5383" width="15.140625" bestFit="1" customWidth="1"/>
    <col min="5633" max="5633" width="37.28515625" customWidth="1"/>
    <col min="5634" max="5634" width="19.7109375" customWidth="1"/>
    <col min="5635" max="5635" width="21.7109375" customWidth="1"/>
    <col min="5636" max="5636" width="17.28515625" customWidth="1"/>
    <col min="5637" max="5637" width="23.7109375" customWidth="1"/>
    <col min="5639" max="5639" width="15.140625" bestFit="1" customWidth="1"/>
    <col min="5889" max="5889" width="37.28515625" customWidth="1"/>
    <col min="5890" max="5890" width="19.7109375" customWidth="1"/>
    <col min="5891" max="5891" width="21.7109375" customWidth="1"/>
    <col min="5892" max="5892" width="17.28515625" customWidth="1"/>
    <col min="5893" max="5893" width="23.7109375" customWidth="1"/>
    <col min="5895" max="5895" width="15.140625" bestFit="1" customWidth="1"/>
    <col min="6145" max="6145" width="37.28515625" customWidth="1"/>
    <col min="6146" max="6146" width="19.7109375" customWidth="1"/>
    <col min="6147" max="6147" width="21.7109375" customWidth="1"/>
    <col min="6148" max="6148" width="17.28515625" customWidth="1"/>
    <col min="6149" max="6149" width="23.7109375" customWidth="1"/>
    <col min="6151" max="6151" width="15.140625" bestFit="1" customWidth="1"/>
    <col min="6401" max="6401" width="37.28515625" customWidth="1"/>
    <col min="6402" max="6402" width="19.7109375" customWidth="1"/>
    <col min="6403" max="6403" width="21.7109375" customWidth="1"/>
    <col min="6404" max="6404" width="17.28515625" customWidth="1"/>
    <col min="6405" max="6405" width="23.7109375" customWidth="1"/>
    <col min="6407" max="6407" width="15.140625" bestFit="1" customWidth="1"/>
    <col min="6657" max="6657" width="37.28515625" customWidth="1"/>
    <col min="6658" max="6658" width="19.7109375" customWidth="1"/>
    <col min="6659" max="6659" width="21.7109375" customWidth="1"/>
    <col min="6660" max="6660" width="17.28515625" customWidth="1"/>
    <col min="6661" max="6661" width="23.7109375" customWidth="1"/>
    <col min="6663" max="6663" width="15.140625" bestFit="1" customWidth="1"/>
    <col min="6913" max="6913" width="37.28515625" customWidth="1"/>
    <col min="6914" max="6914" width="19.7109375" customWidth="1"/>
    <col min="6915" max="6915" width="21.7109375" customWidth="1"/>
    <col min="6916" max="6916" width="17.28515625" customWidth="1"/>
    <col min="6917" max="6917" width="23.7109375" customWidth="1"/>
    <col min="6919" max="6919" width="15.140625" bestFit="1" customWidth="1"/>
    <col min="7169" max="7169" width="37.28515625" customWidth="1"/>
    <col min="7170" max="7170" width="19.7109375" customWidth="1"/>
    <col min="7171" max="7171" width="21.7109375" customWidth="1"/>
    <col min="7172" max="7172" width="17.28515625" customWidth="1"/>
    <col min="7173" max="7173" width="23.7109375" customWidth="1"/>
    <col min="7175" max="7175" width="15.140625" bestFit="1" customWidth="1"/>
    <col min="7425" max="7425" width="37.28515625" customWidth="1"/>
    <col min="7426" max="7426" width="19.7109375" customWidth="1"/>
    <col min="7427" max="7427" width="21.7109375" customWidth="1"/>
    <col min="7428" max="7428" width="17.28515625" customWidth="1"/>
    <col min="7429" max="7429" width="23.7109375" customWidth="1"/>
    <col min="7431" max="7431" width="15.140625" bestFit="1" customWidth="1"/>
    <col min="7681" max="7681" width="37.28515625" customWidth="1"/>
    <col min="7682" max="7682" width="19.7109375" customWidth="1"/>
    <col min="7683" max="7683" width="21.7109375" customWidth="1"/>
    <col min="7684" max="7684" width="17.28515625" customWidth="1"/>
    <col min="7685" max="7685" width="23.7109375" customWidth="1"/>
    <col min="7687" max="7687" width="15.140625" bestFit="1" customWidth="1"/>
    <col min="7937" max="7937" width="37.28515625" customWidth="1"/>
    <col min="7938" max="7938" width="19.7109375" customWidth="1"/>
    <col min="7939" max="7939" width="21.7109375" customWidth="1"/>
    <col min="7940" max="7940" width="17.28515625" customWidth="1"/>
    <col min="7941" max="7941" width="23.7109375" customWidth="1"/>
    <col min="7943" max="7943" width="15.140625" bestFit="1" customWidth="1"/>
    <col min="8193" max="8193" width="37.28515625" customWidth="1"/>
    <col min="8194" max="8194" width="19.7109375" customWidth="1"/>
    <col min="8195" max="8195" width="21.7109375" customWidth="1"/>
    <col min="8196" max="8196" width="17.28515625" customWidth="1"/>
    <col min="8197" max="8197" width="23.7109375" customWidth="1"/>
    <col min="8199" max="8199" width="15.140625" bestFit="1" customWidth="1"/>
    <col min="8449" max="8449" width="37.28515625" customWidth="1"/>
    <col min="8450" max="8450" width="19.7109375" customWidth="1"/>
    <col min="8451" max="8451" width="21.7109375" customWidth="1"/>
    <col min="8452" max="8452" width="17.28515625" customWidth="1"/>
    <col min="8453" max="8453" width="23.7109375" customWidth="1"/>
    <col min="8455" max="8455" width="15.140625" bestFit="1" customWidth="1"/>
    <col min="8705" max="8705" width="37.28515625" customWidth="1"/>
    <col min="8706" max="8706" width="19.7109375" customWidth="1"/>
    <col min="8707" max="8707" width="21.7109375" customWidth="1"/>
    <col min="8708" max="8708" width="17.28515625" customWidth="1"/>
    <col min="8709" max="8709" width="23.7109375" customWidth="1"/>
    <col min="8711" max="8711" width="15.140625" bestFit="1" customWidth="1"/>
    <col min="8961" max="8961" width="37.28515625" customWidth="1"/>
    <col min="8962" max="8962" width="19.7109375" customWidth="1"/>
    <col min="8963" max="8963" width="21.7109375" customWidth="1"/>
    <col min="8964" max="8964" width="17.28515625" customWidth="1"/>
    <col min="8965" max="8965" width="23.7109375" customWidth="1"/>
    <col min="8967" max="8967" width="15.140625" bestFit="1" customWidth="1"/>
    <col min="9217" max="9217" width="37.28515625" customWidth="1"/>
    <col min="9218" max="9218" width="19.7109375" customWidth="1"/>
    <col min="9219" max="9219" width="21.7109375" customWidth="1"/>
    <col min="9220" max="9220" width="17.28515625" customWidth="1"/>
    <col min="9221" max="9221" width="23.7109375" customWidth="1"/>
    <col min="9223" max="9223" width="15.140625" bestFit="1" customWidth="1"/>
    <col min="9473" max="9473" width="37.28515625" customWidth="1"/>
    <col min="9474" max="9474" width="19.7109375" customWidth="1"/>
    <col min="9475" max="9475" width="21.7109375" customWidth="1"/>
    <col min="9476" max="9476" width="17.28515625" customWidth="1"/>
    <col min="9477" max="9477" width="23.7109375" customWidth="1"/>
    <col min="9479" max="9479" width="15.140625" bestFit="1" customWidth="1"/>
    <col min="9729" max="9729" width="37.28515625" customWidth="1"/>
    <col min="9730" max="9730" width="19.7109375" customWidth="1"/>
    <col min="9731" max="9731" width="21.7109375" customWidth="1"/>
    <col min="9732" max="9732" width="17.28515625" customWidth="1"/>
    <col min="9733" max="9733" width="23.7109375" customWidth="1"/>
    <col min="9735" max="9735" width="15.140625" bestFit="1" customWidth="1"/>
    <col min="9985" max="9985" width="37.28515625" customWidth="1"/>
    <col min="9986" max="9986" width="19.7109375" customWidth="1"/>
    <col min="9987" max="9987" width="21.7109375" customWidth="1"/>
    <col min="9988" max="9988" width="17.28515625" customWidth="1"/>
    <col min="9989" max="9989" width="23.7109375" customWidth="1"/>
    <col min="9991" max="9991" width="15.140625" bestFit="1" customWidth="1"/>
    <col min="10241" max="10241" width="37.28515625" customWidth="1"/>
    <col min="10242" max="10242" width="19.7109375" customWidth="1"/>
    <col min="10243" max="10243" width="21.7109375" customWidth="1"/>
    <col min="10244" max="10244" width="17.28515625" customWidth="1"/>
    <col min="10245" max="10245" width="23.7109375" customWidth="1"/>
    <col min="10247" max="10247" width="15.140625" bestFit="1" customWidth="1"/>
    <col min="10497" max="10497" width="37.28515625" customWidth="1"/>
    <col min="10498" max="10498" width="19.7109375" customWidth="1"/>
    <col min="10499" max="10499" width="21.7109375" customWidth="1"/>
    <col min="10500" max="10500" width="17.28515625" customWidth="1"/>
    <col min="10501" max="10501" width="23.7109375" customWidth="1"/>
    <col min="10503" max="10503" width="15.140625" bestFit="1" customWidth="1"/>
    <col min="10753" max="10753" width="37.28515625" customWidth="1"/>
    <col min="10754" max="10754" width="19.7109375" customWidth="1"/>
    <col min="10755" max="10755" width="21.7109375" customWidth="1"/>
    <col min="10756" max="10756" width="17.28515625" customWidth="1"/>
    <col min="10757" max="10757" width="23.7109375" customWidth="1"/>
    <col min="10759" max="10759" width="15.140625" bestFit="1" customWidth="1"/>
    <col min="11009" max="11009" width="37.28515625" customWidth="1"/>
    <col min="11010" max="11010" width="19.7109375" customWidth="1"/>
    <col min="11011" max="11011" width="21.7109375" customWidth="1"/>
    <col min="11012" max="11012" width="17.28515625" customWidth="1"/>
    <col min="11013" max="11013" width="23.7109375" customWidth="1"/>
    <col min="11015" max="11015" width="15.140625" bestFit="1" customWidth="1"/>
    <col min="11265" max="11265" width="37.28515625" customWidth="1"/>
    <col min="11266" max="11266" width="19.7109375" customWidth="1"/>
    <col min="11267" max="11267" width="21.7109375" customWidth="1"/>
    <col min="11268" max="11268" width="17.28515625" customWidth="1"/>
    <col min="11269" max="11269" width="23.7109375" customWidth="1"/>
    <col min="11271" max="11271" width="15.140625" bestFit="1" customWidth="1"/>
    <col min="11521" max="11521" width="37.28515625" customWidth="1"/>
    <col min="11522" max="11522" width="19.7109375" customWidth="1"/>
    <col min="11523" max="11523" width="21.7109375" customWidth="1"/>
    <col min="11524" max="11524" width="17.28515625" customWidth="1"/>
    <col min="11525" max="11525" width="23.7109375" customWidth="1"/>
    <col min="11527" max="11527" width="15.140625" bestFit="1" customWidth="1"/>
    <col min="11777" max="11777" width="37.28515625" customWidth="1"/>
    <col min="11778" max="11778" width="19.7109375" customWidth="1"/>
    <col min="11779" max="11779" width="21.7109375" customWidth="1"/>
    <col min="11780" max="11780" width="17.28515625" customWidth="1"/>
    <col min="11781" max="11781" width="23.7109375" customWidth="1"/>
    <col min="11783" max="11783" width="15.140625" bestFit="1" customWidth="1"/>
    <col min="12033" max="12033" width="37.28515625" customWidth="1"/>
    <col min="12034" max="12034" width="19.7109375" customWidth="1"/>
    <col min="12035" max="12035" width="21.7109375" customWidth="1"/>
    <col min="12036" max="12036" width="17.28515625" customWidth="1"/>
    <col min="12037" max="12037" width="23.7109375" customWidth="1"/>
    <col min="12039" max="12039" width="15.140625" bestFit="1" customWidth="1"/>
    <col min="12289" max="12289" width="37.28515625" customWidth="1"/>
    <col min="12290" max="12290" width="19.7109375" customWidth="1"/>
    <col min="12291" max="12291" width="21.7109375" customWidth="1"/>
    <col min="12292" max="12292" width="17.28515625" customWidth="1"/>
    <col min="12293" max="12293" width="23.7109375" customWidth="1"/>
    <col min="12295" max="12295" width="15.140625" bestFit="1" customWidth="1"/>
    <col min="12545" max="12545" width="37.28515625" customWidth="1"/>
    <col min="12546" max="12546" width="19.7109375" customWidth="1"/>
    <col min="12547" max="12547" width="21.7109375" customWidth="1"/>
    <col min="12548" max="12548" width="17.28515625" customWidth="1"/>
    <col min="12549" max="12549" width="23.7109375" customWidth="1"/>
    <col min="12551" max="12551" width="15.140625" bestFit="1" customWidth="1"/>
    <col min="12801" max="12801" width="37.28515625" customWidth="1"/>
    <col min="12802" max="12802" width="19.7109375" customWidth="1"/>
    <col min="12803" max="12803" width="21.7109375" customWidth="1"/>
    <col min="12804" max="12804" width="17.28515625" customWidth="1"/>
    <col min="12805" max="12805" width="23.7109375" customWidth="1"/>
    <col min="12807" max="12807" width="15.140625" bestFit="1" customWidth="1"/>
    <col min="13057" max="13057" width="37.28515625" customWidth="1"/>
    <col min="13058" max="13058" width="19.7109375" customWidth="1"/>
    <col min="13059" max="13059" width="21.7109375" customWidth="1"/>
    <col min="13060" max="13060" width="17.28515625" customWidth="1"/>
    <col min="13061" max="13061" width="23.7109375" customWidth="1"/>
    <col min="13063" max="13063" width="15.140625" bestFit="1" customWidth="1"/>
    <col min="13313" max="13313" width="37.28515625" customWidth="1"/>
    <col min="13314" max="13314" width="19.7109375" customWidth="1"/>
    <col min="13315" max="13315" width="21.7109375" customWidth="1"/>
    <col min="13316" max="13316" width="17.28515625" customWidth="1"/>
    <col min="13317" max="13317" width="23.7109375" customWidth="1"/>
    <col min="13319" max="13319" width="15.140625" bestFit="1" customWidth="1"/>
    <col min="13569" max="13569" width="37.28515625" customWidth="1"/>
    <col min="13570" max="13570" width="19.7109375" customWidth="1"/>
    <col min="13571" max="13571" width="21.7109375" customWidth="1"/>
    <col min="13572" max="13572" width="17.28515625" customWidth="1"/>
    <col min="13573" max="13573" width="23.7109375" customWidth="1"/>
    <col min="13575" max="13575" width="15.140625" bestFit="1" customWidth="1"/>
    <col min="13825" max="13825" width="37.28515625" customWidth="1"/>
    <col min="13826" max="13826" width="19.7109375" customWidth="1"/>
    <col min="13827" max="13827" width="21.7109375" customWidth="1"/>
    <col min="13828" max="13828" width="17.28515625" customWidth="1"/>
    <col min="13829" max="13829" width="23.7109375" customWidth="1"/>
    <col min="13831" max="13831" width="15.140625" bestFit="1" customWidth="1"/>
    <col min="14081" max="14081" width="37.28515625" customWidth="1"/>
    <col min="14082" max="14082" width="19.7109375" customWidth="1"/>
    <col min="14083" max="14083" width="21.7109375" customWidth="1"/>
    <col min="14084" max="14084" width="17.28515625" customWidth="1"/>
    <col min="14085" max="14085" width="23.7109375" customWidth="1"/>
    <col min="14087" max="14087" width="15.140625" bestFit="1" customWidth="1"/>
    <col min="14337" max="14337" width="37.28515625" customWidth="1"/>
    <col min="14338" max="14338" width="19.7109375" customWidth="1"/>
    <col min="14339" max="14339" width="21.7109375" customWidth="1"/>
    <col min="14340" max="14340" width="17.28515625" customWidth="1"/>
    <col min="14341" max="14341" width="23.7109375" customWidth="1"/>
    <col min="14343" max="14343" width="15.140625" bestFit="1" customWidth="1"/>
    <col min="14593" max="14593" width="37.28515625" customWidth="1"/>
    <col min="14594" max="14594" width="19.7109375" customWidth="1"/>
    <col min="14595" max="14595" width="21.7109375" customWidth="1"/>
    <col min="14596" max="14596" width="17.28515625" customWidth="1"/>
    <col min="14597" max="14597" width="23.7109375" customWidth="1"/>
    <col min="14599" max="14599" width="15.140625" bestFit="1" customWidth="1"/>
    <col min="14849" max="14849" width="37.28515625" customWidth="1"/>
    <col min="14850" max="14850" width="19.7109375" customWidth="1"/>
    <col min="14851" max="14851" width="21.7109375" customWidth="1"/>
    <col min="14852" max="14852" width="17.28515625" customWidth="1"/>
    <col min="14853" max="14853" width="23.7109375" customWidth="1"/>
    <col min="14855" max="14855" width="15.140625" bestFit="1" customWidth="1"/>
    <col min="15105" max="15105" width="37.28515625" customWidth="1"/>
    <col min="15106" max="15106" width="19.7109375" customWidth="1"/>
    <col min="15107" max="15107" width="21.7109375" customWidth="1"/>
    <col min="15108" max="15108" width="17.28515625" customWidth="1"/>
    <col min="15109" max="15109" width="23.7109375" customWidth="1"/>
    <col min="15111" max="15111" width="15.140625" bestFit="1" customWidth="1"/>
    <col min="15361" max="15361" width="37.28515625" customWidth="1"/>
    <col min="15362" max="15362" width="19.7109375" customWidth="1"/>
    <col min="15363" max="15363" width="21.7109375" customWidth="1"/>
    <col min="15364" max="15364" width="17.28515625" customWidth="1"/>
    <col min="15365" max="15365" width="23.7109375" customWidth="1"/>
    <col min="15367" max="15367" width="15.140625" bestFit="1" customWidth="1"/>
    <col min="15617" max="15617" width="37.28515625" customWidth="1"/>
    <col min="15618" max="15618" width="19.7109375" customWidth="1"/>
    <col min="15619" max="15619" width="21.7109375" customWidth="1"/>
    <col min="15620" max="15620" width="17.28515625" customWidth="1"/>
    <col min="15621" max="15621" width="23.7109375" customWidth="1"/>
    <col min="15623" max="15623" width="15.140625" bestFit="1" customWidth="1"/>
    <col min="15873" max="15873" width="37.28515625" customWidth="1"/>
    <col min="15874" max="15874" width="19.7109375" customWidth="1"/>
    <col min="15875" max="15875" width="21.7109375" customWidth="1"/>
    <col min="15876" max="15876" width="17.28515625" customWidth="1"/>
    <col min="15877" max="15877" width="23.7109375" customWidth="1"/>
    <col min="15879" max="15879" width="15.140625" bestFit="1" customWidth="1"/>
    <col min="16129" max="16129" width="37.28515625" customWidth="1"/>
    <col min="16130" max="16130" width="19.7109375" customWidth="1"/>
    <col min="16131" max="16131" width="21.7109375" customWidth="1"/>
    <col min="16132" max="16132" width="17.28515625" customWidth="1"/>
    <col min="16133" max="16133" width="23.7109375" customWidth="1"/>
    <col min="16135" max="16135" width="15.140625" bestFit="1" customWidth="1"/>
  </cols>
  <sheetData>
    <row r="1" spans="1:7" ht="15.75">
      <c r="A1" s="29" t="s">
        <v>625</v>
      </c>
      <c r="B1" s="29"/>
      <c r="C1" s="29"/>
      <c r="D1" s="29"/>
      <c r="E1" s="29"/>
    </row>
    <row r="2" spans="1:7" ht="15.75">
      <c r="A2" s="709" t="s">
        <v>671</v>
      </c>
      <c r="B2" s="29"/>
      <c r="C2" s="29"/>
      <c r="D2" s="29"/>
      <c r="E2" s="29"/>
    </row>
    <row r="3" spans="1:7">
      <c r="A3" s="743"/>
    </row>
    <row r="4" spans="1:7" ht="15.75">
      <c r="A4" s="711" t="s">
        <v>627</v>
      </c>
      <c r="B4" s="712" t="s">
        <v>672</v>
      </c>
      <c r="C4" s="729" t="s">
        <v>673</v>
      </c>
      <c r="D4" s="712" t="s">
        <v>674</v>
      </c>
      <c r="E4" s="712" t="s">
        <v>675</v>
      </c>
    </row>
    <row r="5" spans="1:7" ht="15.75">
      <c r="A5" s="713"/>
      <c r="B5" s="714">
        <v>41640</v>
      </c>
      <c r="C5" s="715" t="s">
        <v>676</v>
      </c>
      <c r="D5" s="715" t="s">
        <v>677</v>
      </c>
      <c r="E5" s="715" t="s">
        <v>676</v>
      </c>
    </row>
    <row r="6" spans="1:7" ht="15.75">
      <c r="A6" s="716"/>
      <c r="B6" s="716"/>
      <c r="C6" s="730" t="s">
        <v>678</v>
      </c>
      <c r="D6" s="730" t="s">
        <v>678</v>
      </c>
      <c r="E6" s="730" t="s">
        <v>630</v>
      </c>
    </row>
    <row r="7" spans="1:7" ht="15.75">
      <c r="A7" s="718" t="s">
        <v>679</v>
      </c>
      <c r="B7" s="719">
        <f>SUM(B10)</f>
        <v>63993967962</v>
      </c>
      <c r="C7" s="719">
        <f>SUM(C10)</f>
        <v>0</v>
      </c>
      <c r="D7" s="719">
        <f>SUM(D10)</f>
        <v>0</v>
      </c>
      <c r="E7" s="719">
        <f>B7+C7-D7</f>
        <v>63993967962</v>
      </c>
    </row>
    <row r="8" spans="1:7" ht="15.75">
      <c r="A8" s="737" t="s">
        <v>680</v>
      </c>
      <c r="B8" s="737"/>
      <c r="C8" s="737"/>
      <c r="D8" s="737"/>
      <c r="E8" s="737"/>
    </row>
    <row r="9" spans="1:7" ht="15.75">
      <c r="A9" s="737" t="s">
        <v>681</v>
      </c>
      <c r="B9" s="721"/>
      <c r="C9" s="721"/>
      <c r="D9" s="721"/>
      <c r="E9" s="723">
        <f>SUM(B9:D9)</f>
        <v>0</v>
      </c>
    </row>
    <row r="10" spans="1:7" ht="15.75">
      <c r="A10" s="737" t="s">
        <v>682</v>
      </c>
      <c r="B10" s="738">
        <v>63993967962</v>
      </c>
      <c r="C10" s="738"/>
      <c r="D10" s="738"/>
      <c r="E10" s="723">
        <f>SUM(B10:D10)</f>
        <v>63993967962</v>
      </c>
    </row>
    <row r="11" spans="1:7" ht="15.75">
      <c r="A11" s="737" t="s">
        <v>683</v>
      </c>
      <c r="B11" s="725"/>
      <c r="C11" s="725"/>
      <c r="D11" s="738"/>
      <c r="E11" s="737"/>
    </row>
    <row r="12" spans="1:7" ht="15.75">
      <c r="A12" s="725" t="s">
        <v>637</v>
      </c>
      <c r="B12" s="723">
        <f>SUM(B15)</f>
        <v>17808547162</v>
      </c>
      <c r="C12" s="723">
        <f>SUM(C15)</f>
        <v>450348829</v>
      </c>
      <c r="D12" s="741"/>
      <c r="E12" s="723">
        <f>SUM(E15)</f>
        <v>18258895991</v>
      </c>
      <c r="G12" s="739">
        <f>SUM(B12:D12)</f>
        <v>18258895991</v>
      </c>
    </row>
    <row r="13" spans="1:7" ht="15.75">
      <c r="A13" s="737" t="s">
        <v>680</v>
      </c>
      <c r="B13" s="725"/>
      <c r="C13" s="725"/>
      <c r="D13" s="737"/>
      <c r="E13" s="737"/>
    </row>
    <row r="14" spans="1:7" ht="15.75">
      <c r="A14" s="737" t="s">
        <v>681</v>
      </c>
      <c r="B14" s="721"/>
      <c r="C14" s="721"/>
      <c r="D14" s="723"/>
      <c r="E14" s="723"/>
    </row>
    <row r="15" spans="1:7" ht="15.75">
      <c r="A15" s="737" t="s">
        <v>682</v>
      </c>
      <c r="B15" s="721">
        <v>17808547162</v>
      </c>
      <c r="C15" s="721">
        <f>327756511+74903244+47689074</f>
        <v>450348829</v>
      </c>
      <c r="D15" s="725"/>
      <c r="E15" s="723">
        <f>SUM(B15:D15)</f>
        <v>18258895991</v>
      </c>
      <c r="G15" s="739">
        <f>SUM(B15:D15)</f>
        <v>18258895991</v>
      </c>
    </row>
    <row r="16" spans="1:7" ht="15.75">
      <c r="A16" s="737" t="s">
        <v>683</v>
      </c>
      <c r="B16" s="725"/>
      <c r="C16" s="725"/>
      <c r="D16" s="725"/>
      <c r="E16" s="725"/>
      <c r="G16" s="739"/>
    </row>
    <row r="17" spans="1:7" ht="15.75">
      <c r="A17" s="725" t="s">
        <v>684</v>
      </c>
      <c r="B17" s="723">
        <f>SUM(B20)</f>
        <v>46185420800</v>
      </c>
      <c r="C17" s="723"/>
      <c r="D17" s="737"/>
      <c r="E17" s="721">
        <f>SUM(E20)</f>
        <v>45735071971</v>
      </c>
    </row>
    <row r="18" spans="1:7" ht="15.75">
      <c r="A18" s="737" t="s">
        <v>680</v>
      </c>
      <c r="B18" s="741"/>
      <c r="C18" s="741"/>
      <c r="D18" s="737"/>
      <c r="E18" s="737"/>
    </row>
    <row r="19" spans="1:7" ht="15.75">
      <c r="A19" s="737" t="s">
        <v>681</v>
      </c>
      <c r="B19" s="723"/>
      <c r="C19" s="723"/>
      <c r="D19" s="737"/>
      <c r="E19" s="723"/>
    </row>
    <row r="20" spans="1:7" ht="15.75">
      <c r="A20" s="737" t="s">
        <v>682</v>
      </c>
      <c r="B20" s="723">
        <f>B7-B12</f>
        <v>46185420800</v>
      </c>
      <c r="C20" s="723"/>
      <c r="D20" s="725"/>
      <c r="E20" s="723">
        <f>E7-E12</f>
        <v>45735071971</v>
      </c>
      <c r="G20" s="739">
        <f>E7-E12</f>
        <v>45735071971</v>
      </c>
    </row>
    <row r="21" spans="1:7" ht="15.75">
      <c r="A21" s="737" t="s">
        <v>683</v>
      </c>
      <c r="B21" s="744"/>
      <c r="C21" s="744"/>
      <c r="D21" s="744"/>
      <c r="E21" s="744"/>
    </row>
    <row r="22" spans="1:7" ht="15.75">
      <c r="A22" s="727"/>
      <c r="B22" s="745"/>
      <c r="C22" s="745"/>
      <c r="D22" s="745"/>
      <c r="E22" s="745"/>
    </row>
    <row r="23" spans="1:7" ht="15.75">
      <c r="A23" s="746" t="s">
        <v>685</v>
      </c>
      <c r="B23" s="747"/>
      <c r="C23" s="747"/>
      <c r="D23" s="747"/>
      <c r="E23" s="747"/>
    </row>
    <row r="24" spans="1:7" ht="15.75">
      <c r="A24" s="746" t="s">
        <v>686</v>
      </c>
      <c r="B24" s="747" t="s">
        <v>687</v>
      </c>
      <c r="C24" s="747"/>
      <c r="D24" s="747"/>
      <c r="E24" s="747"/>
    </row>
    <row r="25" spans="1:7" ht="15.75">
      <c r="A25" s="747"/>
      <c r="B25" s="747" t="s">
        <v>688</v>
      </c>
      <c r="C25" s="747"/>
      <c r="D25" s="747"/>
      <c r="E25" s="747"/>
    </row>
    <row r="26" spans="1:7" ht="15.75">
      <c r="A26" s="748"/>
      <c r="B26" s="748" t="s">
        <v>689</v>
      </c>
      <c r="C26" s="748"/>
      <c r="D26" s="748"/>
      <c r="E26" s="748"/>
    </row>
    <row r="27" spans="1:7" ht="15.75">
      <c r="A27" s="748"/>
      <c r="B27" s="748" t="s">
        <v>690</v>
      </c>
      <c r="C27" s="748"/>
      <c r="D27" s="748"/>
      <c r="E27" s="748"/>
    </row>
    <row r="28" spans="1:7">
      <c r="B28" s="749" t="s">
        <v>691</v>
      </c>
      <c r="C28" s="749"/>
      <c r="D28" s="749"/>
      <c r="E28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KQKD</vt:lpstr>
      <vt:lpstr>BCDCT</vt:lpstr>
      <vt:lpstr>LCTT</vt:lpstr>
      <vt:lpstr>Von CSH</vt:lpstr>
      <vt:lpstr>PL Thuyet minh</vt:lpstr>
      <vt:lpstr>Tang giam TS vo hinh Q1</vt:lpstr>
      <vt:lpstr>Tang giam TS huu hinh Q1</vt:lpstr>
      <vt:lpstr>Tang giam TS BDS Q1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Bui Nhat Tan</dc:creator>
  <cp:lastModifiedBy>Bui Nhat Tan</cp:lastModifiedBy>
  <dcterms:created xsi:type="dcterms:W3CDTF">2014-04-21T08:36:48Z</dcterms:created>
  <dcterms:modified xsi:type="dcterms:W3CDTF">2014-04-22T09:15:24Z</dcterms:modified>
</cp:coreProperties>
</file>